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ug46855\Box\CPHLR (Temple Law School)\Internal Datasets\Syringe Distribution\Publication Materials\"/>
    </mc:Choice>
  </mc:AlternateContent>
  <bookViews>
    <workbookView xWindow="0" yWindow="0" windowWidth="28800" windowHeight="12000"/>
  </bookViews>
  <sheets>
    <sheet name="Statistical Data" sheetId="1" r:id="rId1"/>
    <sheet name="Summary Data" sheetId="2" r:id="rId2"/>
  </sheets>
  <calcPr calcId="0"/>
</workbook>
</file>

<file path=xl/calcChain.xml><?xml version="1.0" encoding="utf-8"?>
<calcChain xmlns="http://schemas.openxmlformats.org/spreadsheetml/2006/main">
  <c r="D2" i="2" l="1"/>
  <c r="G2" i="2"/>
  <c r="M2" i="2"/>
  <c r="S2" i="2"/>
  <c r="AH2" i="2"/>
  <c r="AN2" i="2"/>
  <c r="D3" i="2"/>
  <c r="G3" i="2"/>
  <c r="AH3" i="2"/>
  <c r="AN3" i="2"/>
  <c r="D4" i="2"/>
  <c r="G4" i="2"/>
  <c r="M4" i="2"/>
  <c r="S4" i="2"/>
  <c r="AH4" i="2"/>
  <c r="AN4" i="2"/>
  <c r="D5" i="2"/>
  <c r="G5" i="2"/>
  <c r="M5" i="2"/>
  <c r="S5" i="2"/>
  <c r="AH5" i="2"/>
  <c r="AN5" i="2"/>
  <c r="D6" i="2"/>
  <c r="G6" i="2"/>
  <c r="M6" i="2"/>
  <c r="S6" i="2"/>
  <c r="D7" i="2"/>
  <c r="G7" i="2"/>
  <c r="M7" i="2"/>
  <c r="S7" i="2"/>
  <c r="V7" i="2"/>
  <c r="AH7" i="2"/>
  <c r="AN7" i="2"/>
  <c r="D8" i="2"/>
  <c r="G8" i="2"/>
  <c r="M8" i="2"/>
  <c r="S8" i="2"/>
  <c r="V8" i="2"/>
  <c r="AH8" i="2"/>
  <c r="AN8" i="2"/>
  <c r="D9" i="2"/>
  <c r="G9" i="2"/>
  <c r="M9" i="2"/>
  <c r="S9" i="2"/>
  <c r="V9" i="2"/>
  <c r="AH9" i="2"/>
  <c r="AN9" i="2"/>
  <c r="D10" i="2"/>
  <c r="G10" i="2"/>
  <c r="M10" i="2"/>
  <c r="S10" i="2"/>
  <c r="V10" i="2"/>
  <c r="AN10" i="2"/>
  <c r="D11" i="2"/>
  <c r="G11" i="2"/>
  <c r="M11" i="2"/>
  <c r="S11" i="2"/>
  <c r="V11" i="2"/>
  <c r="D12" i="2"/>
  <c r="G12" i="2"/>
  <c r="M12" i="2"/>
  <c r="S12" i="2"/>
  <c r="V12" i="2"/>
  <c r="D13" i="2"/>
  <c r="G13" i="2"/>
  <c r="M13" i="2"/>
  <c r="S13" i="2"/>
  <c r="V13" i="2"/>
  <c r="AH13" i="2"/>
  <c r="AN13" i="2"/>
  <c r="D14" i="2"/>
  <c r="G14" i="2"/>
  <c r="M14" i="2"/>
  <c r="S14" i="2"/>
  <c r="AH14" i="2"/>
  <c r="AN14" i="2"/>
  <c r="D15" i="2"/>
  <c r="G15" i="2"/>
  <c r="M15" i="2"/>
  <c r="S15" i="2"/>
  <c r="AH15" i="2"/>
  <c r="AN15" i="2"/>
  <c r="D16" i="2"/>
  <c r="G16" i="2"/>
  <c r="M16" i="2"/>
  <c r="S16" i="2"/>
  <c r="AH16" i="2"/>
  <c r="AN16" i="2"/>
  <c r="D17" i="2"/>
  <c r="G17" i="2"/>
  <c r="M17" i="2"/>
  <c r="S17" i="2"/>
  <c r="V17" i="2"/>
  <c r="AH17" i="2"/>
  <c r="AN17" i="2"/>
  <c r="D18" i="2"/>
  <c r="G18" i="2"/>
  <c r="M18" i="2"/>
  <c r="S18" i="2"/>
  <c r="V18" i="2"/>
  <c r="AH18" i="2"/>
  <c r="AN18" i="2"/>
  <c r="D19" i="2"/>
  <c r="G19" i="2"/>
  <c r="M19" i="2"/>
  <c r="S19" i="2"/>
  <c r="V19" i="2"/>
  <c r="AN19" i="2"/>
  <c r="D20" i="2"/>
  <c r="G20" i="2"/>
  <c r="M20" i="2"/>
  <c r="S20" i="2"/>
  <c r="V20" i="2"/>
  <c r="AN20" i="2"/>
  <c r="D21" i="2"/>
  <c r="G21" i="2"/>
  <c r="M21" i="2"/>
  <c r="S21" i="2"/>
  <c r="V21" i="2"/>
  <c r="AN21" i="2"/>
  <c r="D22" i="2"/>
  <c r="G22" i="2"/>
  <c r="M22" i="2"/>
  <c r="S22" i="2"/>
  <c r="V22" i="2"/>
  <c r="AH22" i="2"/>
  <c r="AN22" i="2"/>
  <c r="D23" i="2"/>
  <c r="G23" i="2"/>
  <c r="M23" i="2"/>
  <c r="S23" i="2"/>
  <c r="V23" i="2"/>
  <c r="AN23" i="2"/>
  <c r="D24" i="2"/>
  <c r="G24" i="2"/>
  <c r="M24" i="2"/>
  <c r="S24" i="2"/>
  <c r="V24" i="2"/>
  <c r="AN24" i="2"/>
  <c r="D25" i="2"/>
  <c r="G25" i="2"/>
  <c r="M25" i="2"/>
  <c r="S25" i="2"/>
  <c r="V25" i="2"/>
  <c r="AN25" i="2"/>
  <c r="D26" i="2"/>
  <c r="G26" i="2"/>
  <c r="M26" i="2"/>
  <c r="S26" i="2"/>
  <c r="V26" i="2"/>
  <c r="AH26" i="2"/>
  <c r="AN26" i="2"/>
  <c r="D27" i="2"/>
  <c r="G27" i="2"/>
  <c r="M27" i="2"/>
  <c r="S27" i="2"/>
  <c r="AN27" i="2"/>
  <c r="D28" i="2"/>
  <c r="G28" i="2"/>
  <c r="M28" i="2"/>
  <c r="S28" i="2"/>
  <c r="AN28" i="2"/>
  <c r="D29" i="2"/>
  <c r="G29" i="2"/>
  <c r="M29" i="2"/>
  <c r="S29" i="2"/>
  <c r="V29" i="2"/>
  <c r="AH29" i="2"/>
  <c r="AN29" i="2"/>
  <c r="D30" i="2"/>
  <c r="G30" i="2"/>
  <c r="M30" i="2"/>
  <c r="S30" i="2"/>
  <c r="AN30" i="2"/>
  <c r="D31" i="2"/>
  <c r="G31" i="2"/>
  <c r="M31" i="2"/>
  <c r="S31" i="2"/>
  <c r="V31" i="2"/>
  <c r="AH31" i="2"/>
  <c r="AN31" i="2"/>
  <c r="D32" i="2"/>
  <c r="G32" i="2"/>
  <c r="M32" i="2"/>
  <c r="S32" i="2"/>
  <c r="V32" i="2"/>
  <c r="AN32" i="2"/>
  <c r="D33" i="2"/>
  <c r="G33" i="2"/>
  <c r="M33" i="2"/>
  <c r="S33" i="2"/>
  <c r="V33" i="2"/>
  <c r="AH33" i="2"/>
  <c r="AN33" i="2"/>
  <c r="D34" i="2"/>
  <c r="G34" i="2"/>
  <c r="M34" i="2"/>
  <c r="S34" i="2"/>
  <c r="D35" i="2"/>
  <c r="G35" i="2"/>
  <c r="M35" i="2"/>
  <c r="S35" i="2"/>
  <c r="D36" i="2"/>
  <c r="G36" i="2"/>
  <c r="M36" i="2"/>
  <c r="S36" i="2"/>
  <c r="V36" i="2"/>
  <c r="AH36" i="2"/>
  <c r="AN36" i="2"/>
  <c r="D37" i="2"/>
  <c r="G37" i="2"/>
  <c r="M37" i="2"/>
  <c r="S37" i="2"/>
  <c r="V37" i="2"/>
  <c r="AH37" i="2"/>
  <c r="AN37" i="2"/>
  <c r="D38" i="2"/>
  <c r="G38" i="2"/>
  <c r="M38" i="2"/>
  <c r="S38" i="2"/>
  <c r="AN38" i="2"/>
  <c r="D39" i="2"/>
  <c r="G39" i="2"/>
  <c r="M39" i="2"/>
  <c r="S39" i="2"/>
  <c r="AN39" i="2"/>
  <c r="D40" i="2"/>
  <c r="G40" i="2"/>
  <c r="M40" i="2"/>
  <c r="S40" i="2"/>
  <c r="AN40" i="2"/>
  <c r="D41" i="2"/>
  <c r="G41" i="2"/>
  <c r="M41" i="2"/>
  <c r="S41" i="2"/>
  <c r="V41" i="2"/>
  <c r="AN41" i="2"/>
  <c r="D42" i="2"/>
  <c r="G42" i="2"/>
  <c r="M42" i="2"/>
  <c r="S42" i="2"/>
  <c r="AH42" i="2"/>
  <c r="AN42" i="2"/>
  <c r="D43" i="2"/>
  <c r="G43" i="2"/>
  <c r="M43" i="2"/>
  <c r="S43" i="2"/>
  <c r="D44" i="2"/>
  <c r="G44" i="2"/>
  <c r="M44" i="2"/>
  <c r="S44" i="2"/>
  <c r="D45" i="2"/>
  <c r="G45" i="2"/>
  <c r="M45" i="2"/>
  <c r="S45" i="2"/>
  <c r="AH45" i="2"/>
  <c r="AN45" i="2"/>
  <c r="D46" i="2"/>
  <c r="G46" i="2"/>
  <c r="M46" i="2"/>
  <c r="S46" i="2"/>
  <c r="V46" i="2"/>
  <c r="AN46" i="2"/>
  <c r="D47" i="2"/>
  <c r="G47" i="2"/>
  <c r="M47" i="2"/>
  <c r="S47" i="2"/>
  <c r="AH47" i="2"/>
  <c r="AN47" i="2"/>
  <c r="D48" i="2"/>
  <c r="G48" i="2"/>
  <c r="M48" i="2"/>
  <c r="S48" i="2"/>
  <c r="V48" i="2"/>
  <c r="AH48" i="2"/>
  <c r="AN48" i="2"/>
  <c r="D49" i="2"/>
  <c r="G49" i="2"/>
  <c r="M49" i="2"/>
  <c r="S49" i="2"/>
  <c r="V49" i="2"/>
  <c r="AH49" i="2"/>
  <c r="AN49" i="2"/>
  <c r="D50" i="2"/>
  <c r="G50" i="2"/>
  <c r="M50" i="2"/>
  <c r="S50" i="2"/>
  <c r="V50" i="2"/>
  <c r="AH50" i="2"/>
  <c r="AN50" i="2"/>
  <c r="D51" i="2"/>
  <c r="G51" i="2"/>
  <c r="M51" i="2"/>
  <c r="S51" i="2"/>
  <c r="V51" i="2"/>
  <c r="AH51" i="2"/>
  <c r="AN51" i="2"/>
  <c r="D52" i="2"/>
  <c r="G52" i="2"/>
  <c r="M52" i="2"/>
  <c r="S52" i="2"/>
  <c r="V52" i="2"/>
  <c r="AH52" i="2"/>
  <c r="AN52" i="2"/>
  <c r="D53" i="2"/>
  <c r="G53" i="2"/>
  <c r="M53" i="2"/>
  <c r="S53" i="2"/>
  <c r="AH53" i="2"/>
  <c r="AN53" i="2"/>
  <c r="D54" i="2"/>
  <c r="G54" i="2"/>
  <c r="M54" i="2"/>
  <c r="S54" i="2"/>
  <c r="AN54" i="2"/>
  <c r="D55" i="2"/>
  <c r="G55" i="2"/>
  <c r="M55" i="2"/>
  <c r="S55" i="2"/>
  <c r="AN55" i="2"/>
  <c r="D56" i="2"/>
  <c r="G56" i="2"/>
  <c r="M56" i="2"/>
  <c r="S56" i="2"/>
  <c r="AN56" i="2"/>
  <c r="D57" i="2"/>
  <c r="G57" i="2"/>
  <c r="M57" i="2"/>
  <c r="S57" i="2"/>
  <c r="AN57" i="2"/>
  <c r="D58" i="2"/>
  <c r="G58" i="2"/>
  <c r="M58" i="2"/>
  <c r="S58" i="2"/>
  <c r="AN58" i="2"/>
  <c r="D59" i="2"/>
  <c r="G59" i="2"/>
  <c r="M59" i="2"/>
  <c r="S59" i="2"/>
  <c r="AN59" i="2"/>
  <c r="D60" i="2"/>
  <c r="G60" i="2"/>
  <c r="M60" i="2"/>
  <c r="S60" i="2"/>
  <c r="V60" i="2"/>
  <c r="AH60" i="2"/>
  <c r="AN60" i="2"/>
  <c r="D61" i="2"/>
  <c r="G61" i="2"/>
  <c r="M61" i="2"/>
  <c r="S61" i="2"/>
  <c r="AN61" i="2"/>
  <c r="D62" i="2"/>
  <c r="G62" i="2"/>
  <c r="M62" i="2"/>
  <c r="S62" i="2"/>
  <c r="AN62" i="2"/>
  <c r="D63" i="2"/>
  <c r="G63" i="2"/>
  <c r="M63" i="2"/>
  <c r="S63" i="2"/>
  <c r="AH63" i="2"/>
  <c r="AN63" i="2"/>
  <c r="D64" i="2"/>
  <c r="G64" i="2"/>
  <c r="M64" i="2"/>
  <c r="S64" i="2"/>
  <c r="V64" i="2"/>
  <c r="AH64" i="2"/>
  <c r="AN64" i="2"/>
  <c r="D65" i="2"/>
  <c r="G65" i="2"/>
  <c r="M65" i="2"/>
  <c r="S65" i="2"/>
  <c r="V65" i="2"/>
  <c r="AH65" i="2"/>
  <c r="AN65" i="2"/>
  <c r="D66" i="2"/>
  <c r="G66" i="2"/>
  <c r="M66" i="2"/>
  <c r="S66" i="2"/>
  <c r="AH66" i="2"/>
  <c r="AN66" i="2"/>
  <c r="D67" i="2"/>
  <c r="G67" i="2"/>
  <c r="M67" i="2"/>
  <c r="S67" i="2"/>
  <c r="AH67" i="2"/>
  <c r="AN67" i="2"/>
  <c r="D68" i="2"/>
  <c r="G68" i="2"/>
  <c r="M68" i="2"/>
  <c r="S68" i="2"/>
  <c r="D69" i="2"/>
  <c r="G69" i="2"/>
  <c r="M69" i="2"/>
  <c r="S69" i="2"/>
  <c r="AH69" i="2"/>
  <c r="AN69" i="2"/>
  <c r="D70" i="2"/>
  <c r="G70" i="2"/>
  <c r="M70" i="2"/>
  <c r="S70" i="2"/>
  <c r="D71" i="2"/>
  <c r="G71" i="2"/>
  <c r="M71" i="2"/>
  <c r="S71" i="2"/>
  <c r="AH71" i="2"/>
  <c r="AN71" i="2"/>
  <c r="D72" i="2"/>
  <c r="G72" i="2"/>
  <c r="M72" i="2"/>
  <c r="S72" i="2"/>
  <c r="AN72" i="2"/>
  <c r="D73" i="2"/>
  <c r="G73" i="2"/>
  <c r="M73" i="2"/>
  <c r="S73" i="2"/>
  <c r="AN73" i="2"/>
  <c r="D74" i="2"/>
  <c r="G74" i="2"/>
  <c r="M74" i="2"/>
  <c r="S74" i="2"/>
  <c r="AN74" i="2"/>
  <c r="D75" i="2"/>
  <c r="G75" i="2"/>
  <c r="M75" i="2"/>
  <c r="S75" i="2"/>
  <c r="AN75" i="2"/>
  <c r="D76" i="2"/>
  <c r="G76" i="2"/>
  <c r="M76" i="2"/>
  <c r="S76" i="2"/>
  <c r="V76" i="2"/>
  <c r="AH76" i="2"/>
  <c r="AN76" i="2"/>
  <c r="D77" i="2"/>
  <c r="G77" i="2"/>
  <c r="M77" i="2"/>
  <c r="S77" i="2"/>
  <c r="AH77" i="2"/>
  <c r="AN77" i="2"/>
  <c r="D78" i="2"/>
  <c r="G78" i="2"/>
  <c r="M78" i="2"/>
  <c r="S78" i="2"/>
  <c r="AH78" i="2"/>
  <c r="AN78" i="2"/>
  <c r="D79" i="2"/>
  <c r="G79" i="2"/>
  <c r="M79" i="2"/>
  <c r="S79" i="2"/>
  <c r="AH79" i="2"/>
  <c r="AN79" i="2"/>
  <c r="D80" i="2"/>
  <c r="G80" i="2"/>
  <c r="M80" i="2"/>
  <c r="S80" i="2"/>
  <c r="AH80" i="2"/>
  <c r="AN80" i="2"/>
  <c r="D81" i="2"/>
  <c r="G81" i="2"/>
  <c r="M81" i="2"/>
  <c r="S81" i="2"/>
  <c r="AH81" i="2"/>
  <c r="AN81" i="2"/>
  <c r="D82" i="2"/>
  <c r="G82" i="2"/>
  <c r="M82" i="2"/>
  <c r="S82" i="2"/>
  <c r="V82" i="2"/>
  <c r="AH82" i="2"/>
  <c r="AN82" i="2"/>
  <c r="D83" i="2"/>
  <c r="G83" i="2"/>
  <c r="M83" i="2"/>
  <c r="S83" i="2"/>
  <c r="V83" i="2"/>
  <c r="AN83" i="2"/>
  <c r="D84" i="2"/>
  <c r="G84" i="2"/>
  <c r="M84" i="2"/>
  <c r="S84" i="2"/>
  <c r="V84" i="2"/>
  <c r="AN84" i="2"/>
  <c r="D85" i="2"/>
  <c r="G85" i="2"/>
  <c r="M85" i="2"/>
  <c r="S85" i="2"/>
  <c r="V85" i="2"/>
  <c r="AH85" i="2"/>
  <c r="AN85" i="2"/>
  <c r="D86" i="2"/>
  <c r="G86" i="2"/>
  <c r="M86" i="2"/>
  <c r="S86" i="2"/>
  <c r="V86" i="2"/>
  <c r="AH86" i="2"/>
  <c r="AN86" i="2"/>
  <c r="D87" i="2"/>
  <c r="G87" i="2"/>
  <c r="M87" i="2"/>
  <c r="S87" i="2"/>
  <c r="V87" i="2"/>
  <c r="AH87" i="2"/>
  <c r="AN87" i="2"/>
  <c r="D88" i="2"/>
  <c r="G88" i="2"/>
  <c r="M88" i="2"/>
  <c r="S88" i="2"/>
  <c r="V88" i="2"/>
  <c r="AH88" i="2"/>
  <c r="AN88" i="2"/>
  <c r="D89" i="2"/>
  <c r="G89" i="2"/>
  <c r="M89" i="2"/>
  <c r="S89" i="2"/>
  <c r="V89" i="2"/>
  <c r="AH89" i="2"/>
  <c r="AN89" i="2"/>
  <c r="D90" i="2"/>
  <c r="G90" i="2"/>
  <c r="M90" i="2"/>
  <c r="S90" i="2"/>
  <c r="AH90" i="2"/>
  <c r="AN90" i="2"/>
  <c r="D91" i="2"/>
  <c r="G91" i="2"/>
  <c r="M91" i="2"/>
  <c r="S91" i="2"/>
  <c r="D92" i="2"/>
  <c r="G92" i="2"/>
  <c r="M92" i="2"/>
  <c r="S92" i="2"/>
  <c r="D93" i="2"/>
  <c r="G93" i="2"/>
  <c r="M93" i="2"/>
  <c r="S93" i="2"/>
  <c r="D94" i="2"/>
  <c r="G94" i="2"/>
  <c r="M94" i="2"/>
  <c r="S94" i="2"/>
  <c r="D95" i="2"/>
  <c r="G95" i="2"/>
  <c r="M95" i="2"/>
  <c r="S95" i="2"/>
  <c r="D96" i="2"/>
  <c r="G96" i="2"/>
  <c r="M96" i="2"/>
  <c r="S96" i="2"/>
  <c r="V96" i="2"/>
  <c r="AH96" i="2"/>
  <c r="AN96" i="2"/>
  <c r="D97" i="2"/>
  <c r="G97" i="2"/>
  <c r="M97" i="2"/>
  <c r="S97" i="2"/>
  <c r="D98" i="2"/>
  <c r="G98" i="2"/>
  <c r="M98" i="2"/>
  <c r="S98" i="2"/>
  <c r="D99" i="2"/>
  <c r="G99" i="2"/>
  <c r="M99" i="2"/>
  <c r="S99" i="2"/>
  <c r="V99" i="2"/>
  <c r="AH99" i="2"/>
  <c r="AN99" i="2"/>
  <c r="D100" i="2"/>
  <c r="G100" i="2"/>
  <c r="M100" i="2"/>
  <c r="S100" i="2"/>
  <c r="AN100" i="2"/>
  <c r="D101" i="2"/>
  <c r="G101" i="2"/>
  <c r="M101" i="2"/>
  <c r="S101" i="2"/>
  <c r="V101" i="2"/>
  <c r="AH101" i="2"/>
  <c r="AN101" i="2"/>
  <c r="D102" i="2"/>
  <c r="G102" i="2"/>
  <c r="M102" i="2"/>
  <c r="S102" i="2"/>
  <c r="V102" i="2"/>
  <c r="AH102" i="2"/>
  <c r="AN102" i="2"/>
  <c r="D103" i="2"/>
  <c r="G103" i="2"/>
  <c r="M103" i="2"/>
  <c r="S103" i="2"/>
  <c r="D104" i="2"/>
  <c r="G104" i="2"/>
  <c r="M104" i="2"/>
  <c r="S104" i="2"/>
  <c r="D105" i="2"/>
  <c r="G105" i="2"/>
  <c r="M105" i="2"/>
  <c r="S105" i="2"/>
  <c r="D106" i="2"/>
  <c r="G106" i="2"/>
  <c r="M106" i="2"/>
  <c r="S106" i="2"/>
  <c r="V106" i="2"/>
  <c r="AH106" i="2"/>
  <c r="AN106" i="2"/>
  <c r="D107" i="2"/>
  <c r="G107" i="2"/>
  <c r="M107" i="2"/>
  <c r="S107" i="2"/>
  <c r="D108" i="2"/>
  <c r="G108" i="2"/>
  <c r="M108" i="2"/>
  <c r="S108" i="2"/>
  <c r="V108" i="2"/>
  <c r="AH108" i="2"/>
  <c r="AN108" i="2"/>
  <c r="D109" i="2"/>
  <c r="G109" i="2"/>
  <c r="M109" i="2"/>
  <c r="S109" i="2"/>
  <c r="V109" i="2"/>
  <c r="AH109" i="2"/>
  <c r="AN109" i="2"/>
  <c r="D110" i="2"/>
  <c r="G110" i="2"/>
  <c r="M110" i="2"/>
  <c r="S110" i="2"/>
  <c r="AN110" i="2"/>
  <c r="D111" i="2"/>
  <c r="G111" i="2"/>
  <c r="M111" i="2"/>
  <c r="S111" i="2"/>
  <c r="AN111" i="2"/>
  <c r="D112" i="2"/>
  <c r="G112" i="2"/>
  <c r="M112" i="2"/>
  <c r="S112" i="2"/>
  <c r="V112" i="2"/>
  <c r="AH112" i="2"/>
  <c r="AN112" i="2"/>
  <c r="D113" i="2"/>
  <c r="G113" i="2"/>
  <c r="M113" i="2"/>
  <c r="S113" i="2"/>
  <c r="V113" i="2"/>
  <c r="AH113" i="2"/>
  <c r="AN113" i="2"/>
  <c r="D114" i="2"/>
  <c r="G114" i="2"/>
  <c r="M114" i="2"/>
  <c r="S114" i="2"/>
  <c r="AN114" i="2"/>
  <c r="D115" i="2"/>
  <c r="G115" i="2"/>
  <c r="M115" i="2"/>
  <c r="S115" i="2"/>
  <c r="AN115" i="2"/>
  <c r="D116" i="2"/>
  <c r="G116" i="2"/>
  <c r="M116" i="2"/>
  <c r="S116" i="2"/>
  <c r="AN116" i="2"/>
  <c r="D117" i="2"/>
  <c r="G117" i="2"/>
  <c r="M117" i="2"/>
  <c r="S117" i="2"/>
  <c r="AN117" i="2"/>
  <c r="D118" i="2"/>
  <c r="G118" i="2"/>
  <c r="M118" i="2"/>
  <c r="S118" i="2"/>
  <c r="V118" i="2"/>
  <c r="AH118" i="2"/>
  <c r="AN118" i="2"/>
  <c r="D119" i="2"/>
  <c r="G119" i="2"/>
  <c r="M119" i="2"/>
  <c r="S119" i="2"/>
  <c r="D120" i="2"/>
  <c r="G120" i="2"/>
  <c r="M120" i="2"/>
  <c r="S120" i="2"/>
  <c r="D121" i="2"/>
  <c r="G121" i="2"/>
  <c r="M121" i="2"/>
  <c r="S121" i="2"/>
  <c r="AH121" i="2"/>
  <c r="AN121" i="2"/>
  <c r="D122" i="2"/>
  <c r="G122" i="2"/>
  <c r="M122" i="2"/>
  <c r="S122" i="2"/>
  <c r="V122" i="2"/>
  <c r="AH122" i="2"/>
  <c r="AN122" i="2"/>
  <c r="D123" i="2"/>
  <c r="G123" i="2"/>
  <c r="M123" i="2"/>
  <c r="S123" i="2"/>
  <c r="V123" i="2"/>
  <c r="AH123" i="2"/>
  <c r="AN123" i="2"/>
  <c r="D124" i="2"/>
  <c r="G124" i="2"/>
  <c r="M124" i="2"/>
  <c r="S124" i="2"/>
  <c r="AN124" i="2"/>
  <c r="D125" i="2"/>
  <c r="G125" i="2"/>
  <c r="M125" i="2"/>
  <c r="S125" i="2"/>
  <c r="V125" i="2"/>
  <c r="AN125" i="2"/>
  <c r="D126" i="2"/>
  <c r="G126" i="2"/>
  <c r="M126" i="2"/>
  <c r="S126" i="2"/>
  <c r="V126" i="2"/>
  <c r="AH126" i="2"/>
  <c r="AN126" i="2"/>
  <c r="D127" i="2"/>
  <c r="G127" i="2"/>
  <c r="M127" i="2"/>
  <c r="S127" i="2"/>
  <c r="V127" i="2"/>
  <c r="AH127" i="2"/>
  <c r="AN127" i="2"/>
  <c r="D128" i="2"/>
  <c r="G128" i="2"/>
  <c r="M128" i="2"/>
  <c r="S128" i="2"/>
  <c r="V128" i="2"/>
  <c r="AH128" i="2"/>
  <c r="AN128" i="2"/>
  <c r="D129" i="2"/>
  <c r="G129" i="2"/>
  <c r="M129" i="2"/>
  <c r="S129" i="2"/>
  <c r="V129" i="2"/>
  <c r="AH129" i="2"/>
  <c r="AN129" i="2"/>
</calcChain>
</file>

<file path=xl/sharedStrings.xml><?xml version="1.0" encoding="utf-8"?>
<sst xmlns="http://schemas.openxmlformats.org/spreadsheetml/2006/main" count="2525" uniqueCount="488">
  <si>
    <t>Effective Date</t>
  </si>
  <si>
    <t>Valid Through Date</t>
  </si>
  <si>
    <t>syringedistribcoderScott Burris</t>
  </si>
  <si>
    <t>syringedistribcoder_Katie O'Malley</t>
  </si>
  <si>
    <t>syringedistribcoder_Nadia Oussayef</t>
  </si>
  <si>
    <t>syringedistribcoder_Jess Ledonne</t>
  </si>
  <si>
    <t>syringedistribcoder_Anette Hooper</t>
  </si>
  <si>
    <t>syringedistribcoder_Nicolas Wilhelm</t>
  </si>
  <si>
    <t>syringedistribcoder_Sterling Johnson</t>
  </si>
  <si>
    <t>syringedistribcoder_Jonathan Larsen</t>
  </si>
  <si>
    <t>syringedistribcoder_Adrienne Ghorashi</t>
  </si>
  <si>
    <t>syringedistribcoder_Joshua Waimberg</t>
  </si>
  <si>
    <t>sd-iteration</t>
  </si>
  <si>
    <t>sederegyn</t>
  </si>
  <si>
    <t>sederegref_No</t>
  </si>
  <si>
    <t>sederegrefYes, needles, syringes, or hypodermic devices</t>
  </si>
  <si>
    <t>sederegrefYes, injection or injecting</t>
  </si>
  <si>
    <t>sederegdef</t>
  </si>
  <si>
    <t>sederegexcep</t>
  </si>
  <si>
    <t>excptslst_For participants in syringe exchange programs</t>
  </si>
  <si>
    <t>excptslst_For people who acquire syringes from a pharmacy</t>
  </si>
  <si>
    <t>excptslst_For a limited number of syringes</t>
  </si>
  <si>
    <t>excptslst_For "legitimate medical purposes," the prevention of disease or other similar justification</t>
  </si>
  <si>
    <t>raregyn</t>
  </si>
  <si>
    <t>ralimphyn</t>
  </si>
  <si>
    <t>ranlanyyn</t>
  </si>
  <si>
    <t>ranlrxadyn_Ten or fewer</t>
  </si>
  <si>
    <t>ranlrxadyn_Twenty or fewer</t>
  </si>
  <si>
    <t>ranlrxadyn_Thirty or fewer</t>
  </si>
  <si>
    <t>rapharmyn</t>
  </si>
  <si>
    <t>infobuyer_No information is required</t>
  </si>
  <si>
    <t>infobuyer_Buyer's name</t>
  </si>
  <si>
    <t>infobuyer_Buyer's address</t>
  </si>
  <si>
    <t>infobuyer_Buyer must verify age is over 18</t>
  </si>
  <si>
    <t>infobuyer_Purpose of syringe</t>
  </si>
  <si>
    <t>seexpauthyn</t>
  </si>
  <si>
    <t>selocappyn</t>
  </si>
  <si>
    <t>seone4oneyn</t>
  </si>
  <si>
    <t>sestarteryn</t>
  </si>
  <si>
    <t>Alabama</t>
  </si>
  <si>
    <t>.</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</si>
  <si>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</si>
  <si>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</si>
  <si>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</si>
  <si>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</si>
  <si>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</si>
  <si>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</si>
  <si>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</si>
  <si>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</si>
  <si>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</si>
  <si>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</si>
  <si>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</si>
  <si>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</si>
  <si>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</si>
  <si>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</si>
  <si>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</si>
  <si>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</si>
  <si>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</si>
  <si>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</si>
  <si>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</si>
  <si>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</si>
  <si>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</si>
  <si>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</si>
  <si>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</si>
  <si>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</si>
  <si>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</si>
  <si>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</si>
  <si>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</si>
  <si>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</si>
  <si>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</si>
  <si>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</si>
  <si>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</si>
  <si>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</si>
  <si>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</si>
  <si>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</si>
  <si>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</si>
  <si>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</si>
  <si>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</si>
  <si>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</si>
  <si>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</si>
  <si>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</si>
  <si>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</si>
  <si>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</si>
  <si>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</si>
  <si>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</si>
  <si>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</si>
  <si>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</si>
  <si>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</si>
  <si>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</si>
  <si>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</si>
  <si>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</si>
  <si>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Jurisdiction</t>
  </si>
  <si>
    <t>Definitions statute does not explicitly use the terms &amp;quot;needles&amp;quot; or &amp;quot;syringes&amp;quot; or &amp;quot;hypodermic devices&amp;quot;, but does include &amp;quot;Objects when used, advertised for use, intended for use or designed for use in injecting controlled substances into the human body&amp;quot; (WY Statute 35-7-1002)</t>
  </si>
  <si>
    <t>WY Statute 35-7-1056</t>
  </si>
  <si>
    <t>WI Statute 961-571</t>
  </si>
  <si>
    <t>WI Statute 961-573</t>
  </si>
  <si>
    <t>WV Statute 47-19-3</t>
  </si>
  <si>
    <t>WV Statute 60-A-4-403-a</t>
  </si>
  <si>
    <t>WA Statute 69-50-4121 mentions legalizes distribution through &amp;quot;community based HIV prevention programs&amp;quot;In Spokane County Health District v. Brockett, 120 Wash.2d 140, 839 P.2d 324 (1992), the Supreme Court, ruling that needle exchange programs operated.</t>
  </si>
  <si>
    <t>WA Statute 69-50-4121</t>
  </si>
  <si>
    <t>Retail seller &amp;quot;shall satisfy himself or herself that the device will be used for the legal use intended.&amp;quot; (WA Statute 70-115-050)</t>
  </si>
  <si>
    <t>WA Statute 70-115-050</t>
  </si>
  <si>
    <t>WA Statute 70-115-050WA Statute 70-115-060</t>
  </si>
  <si>
    <t>WA Statute 69-50-4121 Allows &amp;quot;legal distribution of injection syringe equipment through public health and community based HIV prevention programs, and pharmacies.&amp;quot;</t>
  </si>
  <si>
    <t>WA Statute 69-50-412WA Statute 69-50-4121</t>
  </si>
  <si>
    <t>VA Statute 32-1-45-4</t>
  </si>
  <si>
    <t>VA Statute 54-1-3468</t>
  </si>
  <si>
    <t>VA Statute 54-1-3467</t>
  </si>
  <si>
    <t>Persons under sixteen years of age can only receive syringes &amp;quot;by a physician for legitimate purposes or upon his prescription.&amp;quot; VA Statute 54-1-3468</t>
  </si>
  <si>
    <t>VA Statute 54-1-3467VA Statute 54-1-3468</t>
  </si>
  <si>
    <t>VA Statute 32-1-45-4; VA Statute 54-1-3466; VA Statute 54-1-3467; VA Statute 54-1-3468</t>
  </si>
  <si>
    <t>VA Statute 54-1-3468 authorizes pharmacy sales of syringes but requires buyer to provide &amp;quot;written legitimate purposes&amp;quot;.</t>
  </si>
  <si>
    <t>VA Statute 54-1-3467; VA Statute 32-1-45-4</t>
  </si>
  <si>
    <t>VA Statute 18-2-265-1</t>
  </si>
  <si>
    <t>VA Statute 54-1-3466</t>
  </si>
  <si>
    <t>VA Statute 54-1-3468 authorizes pharmacy sales of syringes bit requires buyer to provide &amp;quot;written legitimate purposes&amp;quot;.</t>
  </si>
  <si>
    <t>VT Statute 18-4478</t>
  </si>
  <si>
    <t>VT Statute 18-4475</t>
  </si>
  <si>
    <t>Syringes are excluded from the definition of drug paraphernalia ONLY when possessed in connection with an authorized syringe exchange program (VT Statute 18-4475)</t>
  </si>
  <si>
    <t>VT Statute 18-4476</t>
  </si>
  <si>
    <t>UT Statute § 26-7-8. Syr... - Utah Statute 26-7-8 ( Full Title: Utah legal text)</t>
  </si>
  <si>
    <t>Syringes sold or distributed for a &amp;quot;legitimate medical purpose&amp;quot; must be in a sealed sterile package. &amp;quot;Legitimate medical purpose&amp;quot; includes &amp;quot;the prevention of disease transmission.&amp;quot;</t>
  </si>
  <si>
    <t>UT Statute 58-37-a-5</t>
  </si>
  <si>
    <t>=("For "legitimate medical purposes," the prevention of disease or other similar justification")</t>
  </si>
  <si>
    <t>UT Statute 58-37-a-3</t>
  </si>
  <si>
    <t>There is a statute authorizing a pilot SEP program in Bexar county. (TX Statute 531-0972) But a subsequent Attorney General opinion ended it and foreclosed possibility of syringe exchange in Texas.</t>
  </si>
  <si>
    <t>Tex. Health and Safety Code § 531.0972</t>
  </si>
  <si>
    <t>TX Statute 531-0972 creates a pilot program for syringe exchange but does not reference exemption from the possession statute.</t>
  </si>
  <si>
    <t>TX Health and Safety Code 481-002</t>
  </si>
  <si>
    <t>TX Statute 481-125</t>
  </si>
  <si>
    <t>Tenn. Comp. R. § Regs 1140-03-.12</t>
  </si>
  <si>
    <t>Tenn. Code § 39-17-425</t>
  </si>
  <si>
    <t>Regulation 1140-03-12 requires pharmacists, pharmacy interns, or pharmacy technicians to verify &amp;quot;proof of medical need&amp;quot; when selling syringes.</t>
  </si>
  <si>
    <t>TN Regulation 1140-03-12</t>
  </si>
  <si>
    <t>There is no explicit prescription requirement. However, TN Regulation 1140-03-12 requires pharmacists, pharmacy interns, or pharmacy technicians to verify &amp;quot;proof of medical need&amp;quot; when selling syringes.</t>
  </si>
  <si>
    <t>TN Reg 1140-03-12</t>
  </si>
  <si>
    <t>TN Statute 39-17-425</t>
  </si>
  <si>
    <t>TN Statute 39-17-402</t>
  </si>
  <si>
    <t>The statute never included these terms, but there is no indication in case law or legislative history that these terms were omitted from the original statute to legalize syringe distribution to IDUs.</t>
  </si>
  <si>
    <t>SD Statute 22-42-A-1</t>
  </si>
  <si>
    <t>SD Statute 22-42-A-4</t>
  </si>
  <si>
    <t>&amp;quot;...except that syringes and hypodermic needles may be sold by persons lawfully selling veterinary medicines as authorized by item (8) or § 40-69-220 if they register annually with the Department of Health and Environmental Control and pay such registration fee as may be required by the Department and they shall be subject to the provisions of § 44-53-920.&amp;quot;</t>
  </si>
  <si>
    <t>S.C. Code § 44-53-930</t>
  </si>
  <si>
    <t>S.C. Code Ann. Regs. 61-11</t>
  </si>
  <si>
    <t>=("For people who acquire syringes from a pharmacy, For "legitimate medical purposes," the prevention of disease or other similar justification")</t>
  </si>
  <si>
    <t>In 1982, South Carolina removed references to syringes, needles, hypodermic needles, injection, or injecting when it enacted legislation based on the Justice Department's Model Act.</t>
  </si>
  <si>
    <t>S.C. Code § 44-53-391</t>
  </si>
  <si>
    <t>For retail sales without a prescription pharmacists must obtain an affirmative statement that the sale is for legitimate medical use.</t>
  </si>
  <si>
    <t>SC Regulation 61-11</t>
  </si>
  <si>
    <t>SC Statute 44-53-930</t>
  </si>
  <si>
    <t>The pharmacist must certify that the needles or syringes are obtained for a lawful purpose. If the pharmacist knows the buyer, the statement is only needed once a year.</t>
  </si>
  <si>
    <t>SC Regulation 61-11SC Statute 44-53-930</t>
  </si>
  <si>
    <t>SC Statute 44-53-391</t>
  </si>
  <si>
    <t>RI Statute 23-11-19</t>
  </si>
  <si>
    <t>RI Statute 21-28-4-04RI Regulation 2-2-2-0RI Regulaiton 14-060-013</t>
  </si>
  <si>
    <t>RI Regulation 2-2-2-0RI Regulaiton 14-060-013</t>
  </si>
  <si>
    <t>RI Statute 21-28-4-04RI Regulation 2-2-2-0RI Regulation 14-060-013</t>
  </si>
  <si>
    <t>RI Statute 21-28-5-2</t>
  </si>
  <si>
    <t>Syringe exchange programs operate under local authorization in Philadelphia and Allegheny counties.</t>
  </si>
  <si>
    <t>tit. 35 PA. Const. Stat.  § 780-113</t>
  </si>
  <si>
    <t>Although syringe exchange has not been explicitly authorized at the state level, it has been authorized at the local level in Philadelphia, Pittsburgh, and Allegheny County.</t>
  </si>
  <si>
    <t>PA Regulation 49-27-18</t>
  </si>
  <si>
    <t>PA Regulation 49-27-18, issued by the Pharmacy Board, authorizes sale of syringes without prescription. The regulation was issued to facilitate HIV prevention.</t>
  </si>
  <si>
    <t>PA Statute 35-780-102</t>
  </si>
  <si>
    <t>PA Statute 35-780-113</t>
  </si>
  <si>
    <t>Sale is restricted for minors unless the minor has demonstrated a lawful need and has received authorization. OR Statute 475.744</t>
  </si>
  <si>
    <t>OR Statute 475-525</t>
  </si>
  <si>
    <t>OK Statute 63-2-101</t>
  </si>
  <si>
    <t>OK Statute 63-2-405</t>
  </si>
  <si>
    <t>OH Statute 3707.57(A) As... - OH Statute 3707.57 ( Full Title: Ohio legal text)</t>
  </si>
  <si>
    <t>OH Statute 3719-172</t>
  </si>
  <si>
    <t>OH ST 3719-172</t>
  </si>
  <si>
    <t>OH Statute 2925-14</t>
  </si>
  <si>
    <t>ND Statute 19-03-4-01</t>
  </si>
  <si>
    <t>ND Statute 19-03-4-04</t>
  </si>
  <si>
    <t>N.C. Gen Stat § 90–113.27</t>
  </si>
  <si>
    <t>NC Statute 90-113-21</t>
  </si>
  <si>
    <t>NC Statute 90-113.23</t>
  </si>
  <si>
    <t>N.C. House Bill 712 authorizes the State Bureau of Investigation to establish a pilot syringe exchange program in consultation with the North Carolina Harm Reduction Coalition no later than December 1, 2015.</t>
  </si>
  <si>
    <t>N.C. House Bill 712</t>
  </si>
  <si>
    <t>N.Y. Comp. Codes R. § Regs. tit. 10, § 80.135</t>
  </si>
  <si>
    <t>N.Y. Comp. Codes R. § Regs. tit. 10, § 80.131</t>
  </si>
  <si>
    <t>N.Y. Pub Health § 3381</t>
  </si>
  <si>
    <t>A prescription is not required for purchase of ten or fewer.</t>
  </si>
  <si>
    <t>N.Y. Pub Health § 3381NY Regulation 10-80-131</t>
  </si>
  <si>
    <t>N.Y. Pub Health § 3381, N.Y. Comp. Codes R. § Regs. tit. 10, § 80.135</t>
  </si>
  <si>
    <t>N.Y. General Business Law § 851</t>
  </si>
  <si>
    <t>Starter sets are not explicitly addressed however there is no one-to-one exchange requirement.</t>
  </si>
  <si>
    <t>New York Reg 10-80-135</t>
  </si>
  <si>
    <t>NY Regulation 10-80-135NY Regulation 10-80-137</t>
  </si>
  <si>
    <t>NY Regulation 10-80-131 requires a pharmacist to make a good faith effort to verify the identity of the prescriber and the user if they are not known to the pharmacist. NY Regulation 10-80-131 also requires that copies of prescriptions be kept on file for 5 years.</t>
  </si>
  <si>
    <t>NY CLS Pub Health 3381NY Regulation 10-80-131NY Regulation 10-80-137</t>
  </si>
  <si>
    <t>NY CLS Pub Health 3381NY Regulation 10-80-137</t>
  </si>
  <si>
    <t>NY CLS Pub Health 3381NY Regulation 10-80-131</t>
  </si>
  <si>
    <t>Prescription is not required for adult purchase of 10 or fewer syringes.</t>
  </si>
  <si>
    <t>NY Statute 851NY CLS Pub Health 3381New York Regulation 10-80-135NY Regulation 10-80-137</t>
  </si>
  <si>
    <t>NY Statute 850</t>
  </si>
  <si>
    <t>NY CLS Pub Health 3381 and NY Regulation 10-80-131 prohibit possession of syringes specifically.</t>
  </si>
  <si>
    <t>NY Statute 851NY CLS Pub Health 3381NY Regulation 10-80-131</t>
  </si>
  <si>
    <t>NM Regulation 7-4-6-11</t>
  </si>
  <si>
    <t>NM Regulation 7-4-6-8</t>
  </si>
  <si>
    <t>NM Statute 24-2-C-4</t>
  </si>
  <si>
    <t>30-31-25-1 - New Mexico legal tex... ( Full Title: New Mexico legal text)</t>
  </si>
  <si>
    <t>NM Statute 24-2-C-6NM Regulation 7-4-6-10</t>
  </si>
  <si>
    <t>NM Statute 30-31-2</t>
  </si>
  <si>
    <t>NM Statute 30-31-25-1</t>
  </si>
  <si>
    <t>N.J. Stat. § 26:5C-28</t>
  </si>
  <si>
    <t>Pursuant to N.J. Stat. § 2C:36-6.2, New Jersey does not require a prescription for the sale of 10 or fewer syringes.</t>
  </si>
  <si>
    <t>N.J. Stat. § 2C:36-6.2</t>
  </si>
  <si>
    <t>N.J. Stat. § 2C:36-6.2, N.J. Stat. § 26:5C-28</t>
  </si>
  <si>
    <t>N.J. Stat. § 2C:36-3</t>
  </si>
  <si>
    <t>NJ ST 26-5C-27N.J.S.A. 26:5C-28</t>
  </si>
  <si>
    <t>NJ Statute 2C-36-6-aNJ ST 26-5C-27</t>
  </si>
  <si>
    <t>NJ Statute 2C-36-6.2</t>
  </si>
  <si>
    <t>NJ Statute 2C-36-6</t>
  </si>
  <si>
    <t>Do not need a prescription for quantities of 10 or fewer, but do need a prescription for quantities of more than 10 (NJ Statute 2C-36-6.2)</t>
  </si>
  <si>
    <t>A prescription is not required for quantities of 10 or fewer.</t>
  </si>
  <si>
    <t>NJ Statute 2C-36-6-aNJ Statute 2C-36-6.2</t>
  </si>
  <si>
    <t>NJ Statute 2C-36-6NJ Statute 2C-36-6-a</t>
  </si>
  <si>
    <t>NJ Statute 2C-36-1</t>
  </si>
  <si>
    <t>NJ Statute 2C-36-3NJ Statute 2C-36-6</t>
  </si>
  <si>
    <t>N.H. Rev. Stat. § 318-B:43</t>
  </si>
  <si>
    <t>A prescription is only required for minors under 18 years of age. N.H. Rev. Stat. § 318:52-c</t>
  </si>
  <si>
    <t>N.H. Rev. Stat. § 318:52-c</t>
  </si>
  <si>
    <t>N.H. Rev. Stat. § 318-B:2</t>
  </si>
  <si>
    <t>Pursuant to N.H. Rev. Stat. § 318:52-c, a person must have a prescription to buy more than 10 syringes at one purchase.</t>
  </si>
  <si>
    <t>A prescription is required for the sale of over 10 syringes. A prescription is required for minors under 18 years of age. N.H. Rev. Stat. § 318:52-c.</t>
  </si>
  <si>
    <t>A prescription is required for the sale of over ten syringes.A prescription is required for minors under 18 years of age. N.H. Rev. Stat. § 318:52-c.</t>
  </si>
  <si>
    <t>There was a pilot program in 1997. In 2002, possession and free distribution of syringes was decriminalized. Syringe exchange is therefore legal by default.</t>
  </si>
  <si>
    <t>The pharmacy must provide the purchaser with information, but need not obtain any (NH Statute 318-52-c)</t>
  </si>
  <si>
    <t>NH Statute 318-52-c</t>
  </si>
  <si>
    <t>NH Statute 318-B-1</t>
  </si>
  <si>
    <t>In 2002, possession and free distribution of syringes was decriminalized. Syringe exchange was thereby made legal by default; there had previously been a pilot authorization. Note that sale of syringes is still regulated.</t>
  </si>
  <si>
    <t>NH Statute 318-B-2</t>
  </si>
  <si>
    <t>Nev. Rev. Stat. § 439.985</t>
  </si>
  <si>
    <t>Nev. Rev. Stat. § 454.480</t>
  </si>
  <si>
    <t>Nev. Rev. Stat. § 453.554</t>
  </si>
  <si>
    <t>Nev. Rev. Stat. § 453.560</t>
  </si>
  <si>
    <t>NV Statute 454-480 requires a prescription only for syringes labeled as prescription devices under federal law. Ordinary syringes do not require a prescription for treatment of asthma, diabetes, or injecting prescribed medicines.</t>
  </si>
  <si>
    <t>NE Statute 28-442</t>
  </si>
  <si>
    <t>NE Statute 28-439</t>
  </si>
  <si>
    <t>MT Statute 45-10-101</t>
  </si>
  <si>
    <t>The statute never included "needles, syringes, or hypodermic devices", but there is no indication in case law or legislative history that these terms were omitted from the original statute to legalize syringe distribution to IDUs.</t>
  </si>
  <si>
    <t>Law - Montana legal text... ( Full Title: Montana legal text)</t>
  </si>
  <si>
    <t>MT Statute 45-10-104</t>
  </si>
  <si>
    <t>MO Statute 195-010</t>
  </si>
  <si>
    <t>MO Statute 579.040</t>
  </si>
  <si>
    <t>MO Statute 195-235</t>
  </si>
  <si>
    <t>MS Statute 41-29-139</t>
  </si>
  <si>
    <t>MS Statute 41-29-105</t>
  </si>
  <si>
    <t>Minn. Stat. § 151.40</t>
  </si>
  <si>
    <t>A prescription is required for the sale of 10 of fewer syringes.</t>
  </si>
  <si>
    <t>Minn. Stat. § 152.01</t>
  </si>
  <si>
    <t>MN Statute 151-40</t>
  </si>
  <si>
    <t>MN ST 151-40</t>
  </si>
  <si>
    <t>MN Statute 152-01</t>
  </si>
  <si>
    <t>MN Statute 152-093</t>
  </si>
  <si>
    <t>MI Statute 333-7457Appli... - MI Statute 333-7457 ( Full Title: Michigan legal text)</t>
  </si>
  <si>
    <t>The statute never included hypodermic needles or syinges in the definition, but there is no indication in case law or legislative history that these terms were omitted from the original statute to legalize syringe distribution to IDUs. No  case law addresses the issue.</t>
  </si>
  <si>
    <t>MI Statute 333-7453</t>
  </si>
  <si>
    <t>Mass. Gen. Laws ch.111, §215</t>
  </si>
  <si>
    <t>Mass. Gen. Laws ch. 94C, §27</t>
  </si>
  <si>
    <t>105 Mass. Code Regs. 700, §008</t>
  </si>
  <si>
    <t>Mass. Gen. Laws ch. 94C, §27; 105 Mass. Code Regs. 700, §008</t>
  </si>
  <si>
    <t>Mass. Gen. Laws ch. 94C, §1; Mass. Gen. Laws ch. 94C, §32-I</t>
  </si>
  <si>
    <t>Mass. Gen. Laws ch. 94C, §1</t>
  </si>
  <si>
    <t>MA Statute 111-215</t>
  </si>
  <si>
    <t>MA Statute 94-C-27</t>
  </si>
  <si>
    <t>MA Regulation 105-700-008 requires a prescription, but MA Statute 94-C-27 appears to supersede that requirement for buyers intending to inject controlled substances.</t>
  </si>
  <si>
    <t>MA Statute 94-C-27MA Regulation 105-700-008</t>
  </si>
  <si>
    <t>MA Statute 94-C-1MA Statute 94-C-32-I</t>
  </si>
  <si>
    <t>MA Statute 94-C-32-I excludes from the prohibition the sale of syringes to people age  18 and older.</t>
  </si>
  <si>
    <t>MA Statute 94-C-1, MA Statute 94-C-32-I</t>
  </si>
  <si>
    <t>MA Statute 94-C-32-I</t>
  </si>
  <si>
    <t>Md. Code, Health - General, § 24-902</t>
  </si>
  <si>
    <t>Md. Code, Health - General, § 24-802; Md. Code, Health - General, § 24-902</t>
  </si>
  <si>
    <t>The purchaser also needs proper identification to be able to purchase needles or syringes. Md. Code Regs. 10.13.08.01</t>
  </si>
  <si>
    <t>Md. Code Regs. 10.13.08.01</t>
  </si>
  <si>
    <t>=("For participants in syringe exchange programs, For people who acquire syringes from a pharmacy, For "legitimate medical purposes," the prevention of disease or other similar justification")</t>
  </si>
  <si>
    <t>Syringes may be distributed through syringe exchange programs operating in the Baltimore County. Md. Code, Health - General, § 24-808. Syringes may also be distributed through syringe exchange programs authorized by the Opioid-Associated Disease Prevention and Outreach Program, Md. Code, Health - General, § 24-908.</t>
  </si>
  <si>
    <t>Md. Code, Health - General, § 24-808; Md. Code, Health - General, § 24-908</t>
  </si>
  <si>
    <t>MD Statute 5-101</t>
  </si>
  <si>
    <t>Md. Code, Criminal Law, § 5-619</t>
  </si>
  <si>
    <t>Syringes may be distributed through the AIDS Prevention Sterile Needle and Syringe Exchange Programs operating in the Baltimore and Prince George's Counties. Md. Code, Health - General, § 24-808; Md. Code, Health - General, § 24-908</t>
  </si>
  <si>
    <t>Pursuant to Md. Code, Health-General §§ 24-802 &amp;amp; 24-902 Maryland established local syringe exchange programs in Baltimore City and the Prince George's County.</t>
  </si>
  <si>
    <t>Md. Code, Health-General § 24-902Md. Code, Health-General § 24-802</t>
  </si>
  <si>
    <t>Pursuant to Md. Code Regs. 10.13.08.01, buyers are required to show &amp;quot;proper identification and indication of need&amp;quot; when purchasing syringes.</t>
  </si>
  <si>
    <t>Pursuant to Md. Code, Health-General §§ 24-808 &amp;amp; 24-908, the syringe exchange program exception only applies to participants in Baltimore City and Prince George's County syringe exchange programs.</t>
  </si>
  <si>
    <t>Md. Code, Health-General § 24-902</t>
  </si>
  <si>
    <t>Md. Code, Criminal Law § 5-619</t>
  </si>
  <si>
    <t>Md. Code, Health-General § 24-802 Md. Code, Health-General § 24-902</t>
  </si>
  <si>
    <t>Md. Code, Health-General § 24-808</t>
  </si>
  <si>
    <t>MD ST 24-802</t>
  </si>
  <si>
    <t>MD Statute 24-802MD Statute 24-803</t>
  </si>
  <si>
    <t>Law authorizes Syringe Exchange Program only in Baltimore and Prince George's counties.</t>
  </si>
  <si>
    <t>MD ST 24-802, MD ST 24-902</t>
  </si>
  <si>
    <t>MD Regulation 10-13-08-01</t>
  </si>
  <si>
    <t>MD Reg 10-13-08-01</t>
  </si>
  <si>
    <t>The immunity afforded by MD Statutes 24-808  and MD Statute 24-908 does not apply outside the Baltimore City Limits or Prince George's County respectively.Activities unauthorized by the programs and the redistribution of syringes are also excluded from immunity under MD Statute 24-808 and  MD Statute 24-908.</t>
  </si>
  <si>
    <t>MD Statute 24-808MD Statute 24-908</t>
  </si>
  <si>
    <t>MD Statute 5-619</t>
  </si>
  <si>
    <t>ME Reg 10-144-252-II</t>
  </si>
  <si>
    <t>ME Regulation 10-144-252-II</t>
  </si>
  <si>
    <t>ME Statute 22-1341ME Regulation 10-144-252-II</t>
  </si>
  <si>
    <t>ME Statute 32-13787-A</t>
  </si>
  <si>
    <t>ME Statute 17-1110</t>
  </si>
  <si>
    <t>ME ST 32-13787-A</t>
  </si>
  <si>
    <t>ME Statute 32-13787-AME Statute 22-2383-B</t>
  </si>
  <si>
    <t>Syringes are excluded from the definition of paraphernalia in ME Statute 17-1111-A but &amp;quot;trafficking in or furnishing hypodermic apparatuses&amp;quot; is prohibited under ME Statute 17-1110.</t>
  </si>
  <si>
    <t>ME Statute 17-1110ME Statute 22-1341</t>
  </si>
  <si>
    <t>State law bans saleof drug paraphernalia but specifically excludes syringes from the definition of drug paraphernalia. (ME Statute 17-1111-A) &amp;quot;Trafficking in or furnishing hypodermic apparatuses&amp;quot; is governed by ME Statute 17-1110.</t>
  </si>
  <si>
    <t>17 ME Statute 1111-A</t>
  </si>
  <si>
    <t>ME Statute 17-1111-AME Statute 17-1110</t>
  </si>
  <si>
    <t>Buyer must demonstrate legitimate medical need, including &amp;quot;prevention of communicable diseases&amp;quot;</t>
  </si>
  <si>
    <t>LA Regulation 46-LIII-2509</t>
  </si>
  <si>
    <t>LA Reg 46-LIII-2509</t>
  </si>
  <si>
    <t>LA Statute 40-1021</t>
  </si>
  <si>
    <t>LA Statute 40-1023</t>
  </si>
  <si>
    <t>Ky. Rev. Stat. § 218A.500(5)</t>
  </si>
  <si>
    <t>Ky. Rev. Stat. § 217.177(2)</t>
  </si>
  <si>
    <t>Ky. Rev. Stat. § 217.177</t>
  </si>
  <si>
    <t>Ky. Rev. Stat. § 218A.500(3)</t>
  </si>
  <si>
    <t>Attorney General's Opinion 92-93 advises that SEPs would violate the paraphernalia law.</t>
  </si>
  <si>
    <t>Seller also required to record the quantity of syringes/needles purchased and the date of the sale. The record shall be kept for 2 years after the date of the sale.</t>
  </si>
  <si>
    <t>KY Statute 217-177</t>
  </si>
  <si>
    <t>KY ST 217-177</t>
  </si>
  <si>
    <t>Attorney General's Opinion 92-93 advises that Syringe Exchange Programs would violate the drug paraphernalia law.</t>
  </si>
  <si>
    <t>KY Statute 218-A-500</t>
  </si>
  <si>
    <t>ATTORNEY GENERAL OPINION No. 98-48: operators of syringe exchange program could face prosecution under drug paraphernalia law.</t>
  </si>
  <si>
    <t>KS Statute 21-5710; see also ATTORNEY GENERAL OPINION No. 98-48</t>
  </si>
  <si>
    <t>KS Statute 21-5701</t>
  </si>
  <si>
    <t>KS Statute 21-5710</t>
  </si>
  <si>
    <t>IA Statute 124-414</t>
  </si>
  <si>
    <t>Local approval - Indiana legal text... ( Full Title: Indiana legal text)</t>
  </si>
  <si>
    <t>Although syringe exchange programs are not generally authorized, in counties or municipalities where a public health emergency has been declared as a result of a hepatitis C or HIV outbreak, or a program has been approved under section 5 of this chapter, qualified entities are authorized to operate a syringe exchange program. See Ind. Code § 16-41-7.5-2; Ind. Code § 16-41-7.5-4; Ind. Code § 16-41-7.5-5; Ind. Code § 16-41-7.5-6</t>
  </si>
  <si>
    <t>SEP - Indiana legal text... ( Full Title: Indiana legal text)</t>
  </si>
  <si>
    <t>The buyer is required to provide suitable identification, pursuant to 856 Ind. Admin. Code 2-6-18.</t>
  </si>
  <si>
    <t>856 Ind. Admin. Code 2-6-18</t>
  </si>
  <si>
    <t>Ind. Code § 35-48-4-8.5</t>
  </si>
  <si>
    <t>The Indiana law is not based on the federal Model Act. References to &amp;quot;injecting&amp;quot; and syringes were never in the law. See Ind. Code § 35-48-4-8.5.</t>
  </si>
  <si>
    <t>County requirements for a SEP - Indiana legal text... ( Full Title: Indiana legal text)</t>
  </si>
  <si>
    <t>Although syringe exchange programs are not generally authorized, in counties where a public health emergency has been declared as a result of a hepatitis C or HIV outbreak, qualified entities are authorized to operate a syringe exchange program. See Ind. Code § 16-41-7.5-2; Ind. Code § 16-41-7.5-4; Ind. Code § 16-41-7.5-5; Ind. Code § 16-41-7.5-6</t>
  </si>
  <si>
    <t>The Governor of Indiana has signed an executive order authorizing a short-term needle exchange program in Scott County to address the HIV epidemic there. The program grants an individual participating in this program  immunity from criminal or civil liability for the use or possession of any materials that would otherwise be considered illegal. This executive order is in force until May 26, 2015. See: Executive_Order_15_05; Indiana Executive_Order_15_06 Indiana</t>
  </si>
  <si>
    <t>&amp;quot;suitable identification&amp;quot; (IN Regulation 856-2-6-18)</t>
  </si>
  <si>
    <t>IN Regulation 856-2-6-18</t>
  </si>
  <si>
    <t>Law excludes from distribution prohibition &amp;quot;Items marketed for or historically and customarily used in connection with ... injecting ... any ... lawful substance.&amp;quot;</t>
  </si>
  <si>
    <t>IN Statute 35-48-4-8-5</t>
  </si>
  <si>
    <t>The statute excludes &amp;quot;Items marketed for or historically and customarily used in connection with ... injecting, ingesting,... any other lawful substance.&amp;quot; Case law does not indicate that this has been interpreted to cover syringes.</t>
  </si>
  <si>
    <t>The Indiana law is not based on the federal Model Act. References to &amp;quot;injecting&amp;quot; and syringes were never in the law. See P.L.1-1991,  206.</t>
  </si>
  <si>
    <t>Syringe exchange has been authorized in Chicago based on an interpretation of state law.</t>
  </si>
  <si>
    <t>720 ILCS 635/2</t>
  </si>
  <si>
    <t>720 ILCS 635/2Sale of hy... - 635/2 ( Full Title: Illinois legal text)</t>
  </si>
  <si>
    <t>720 ILCS 600/3720 ILCS 635/2</t>
  </si>
  <si>
    <t>Idaho Code § 37-2734B</t>
  </si>
  <si>
    <t>ID Statute 37-2701</t>
  </si>
  <si>
    <t>ID Statute 37-2734-B</t>
  </si>
  <si>
    <t>HI Statute 325-113</t>
  </si>
  <si>
    <t>HI ST 325-113</t>
  </si>
  <si>
    <t>HI ST 325-112</t>
  </si>
  <si>
    <t>Sales limited to &amp;quot;pharmacy, physician's office, or health care institution &amp;quot; (HI Statute 325-21)</t>
  </si>
  <si>
    <t>HI Statute 325-21</t>
  </si>
  <si>
    <t>HI Statute 325-21HI Statute 325-112HI Statute 325-114</t>
  </si>
  <si>
    <t>HI Statute 325-112HI Statute 325-114</t>
  </si>
  <si>
    <t>HI Statute 329-1</t>
  </si>
  <si>
    <t>HI Statute 329-43-5</t>
  </si>
  <si>
    <t>GA Regulation 480-10-13</t>
  </si>
  <si>
    <t>&amp;quot;No hypodermic needle or syringe shall be sold by a pharmacist or pharmacy intern/extern, acting under the direct supervision of a licensed pharmacist, if such person has reasonable cause to believe that it will be used for an unlawful purpose.&amp;quot; GA Regulation 480-10-13</t>
  </si>
  <si>
    <t>Georgia law refers to drug paraphernalia as &amp;quot;drug related objects.&amp;quot; Ga. Code § 16-13-32</t>
  </si>
  <si>
    <t>Ga. Code § 16-13-32</t>
  </si>
  <si>
    <t>Pharmacy regulation stipulates that syringes may not be sold if the seller has &amp;quot;reasonable cause to believe that it will be used for an unlawful purpose.&amp;quot;</t>
  </si>
  <si>
    <t>Pharmacists are exempted from the paraphernalia law. GA Regulation 480-10-13 prohibits sale if the pharmacists &amp;quot;as reasonable cause to believe that it will be used for an unlawful purpose.&amp;quot;</t>
  </si>
  <si>
    <t>GA Statute 16-13-32</t>
  </si>
  <si>
    <t>The law is not based on the Justice Department model act. Although hypodermic needles or syringes are not included in the definition, the definition never included them. See Laws 1978, p. 2237,  1.</t>
  </si>
  <si>
    <t>GA Statute 16-13-32 GA Regulation 480-10-13</t>
  </si>
  <si>
    <t>381.0038. Education; ste... - FL Statute 381.0038 ( Full Title: Florida legal text)</t>
  </si>
  <si>
    <t>There is no state law on whether adults need prescriptions. But there is law on the local level requiring adults have prescriptions to get syringes: Miami - Dade County, Florida Code of Ordinances Sec. 21-38; Broward County, Florida Code of Ordinances Sec. 21-3; Margate, Florida Code of Ordinances Sec. 17-2; Oakland Park, Florida Code of Ordinances Sec. 8-36</t>
  </si>
  <si>
    <t>FL Statute 893-147(3)(b): &amp;quot;Hypodermic syringes, needles, or other such objects may be lawfully dispensed to a person under 18 years of age by a licensed practitioner, parent, or legal guardian or by a pharmacist pursuant to a valid prescription for same.&amp;quot;  Florida does not have law that applies to adults regarding whether a prescription is needed except on the local level: Miami - Dade County, Florida Code of Ordinances Sec. 21-38; Broward County, Florida Code of Ordinances Sec. 21-3; Margate, Florida Code of Ordinances Sec. 17-2; Oakland Park, Florida Code of Ordinances Sec. 8-36</t>
  </si>
  <si>
    <t>FL Statute 893-147</t>
  </si>
  <si>
    <t>FL Statute 893.145</t>
  </si>
  <si>
    <t>DC Statute 48-1103-01</t>
  </si>
  <si>
    <t>DC Statute 48-1121 prohibits the distribution of needles or syringes within 1,000 feet of  elementary or secondary schools.</t>
  </si>
  <si>
    <t>DC Statute 47-2885.15 and DC Regulation 1913 require that records be kept regarding the sale of syringes with &amp;quot;similar information&amp;quot; to that which is collected when filling a prescription for a controlled substance. However, the information to be gathered is not specified in either the statute or the regulation.</t>
  </si>
  <si>
    <t>These provisions require the keeping of records as otherwise required by Distirct or Federal law.</t>
  </si>
  <si>
    <t>DC Regulation 1913DC Statute 47-2885.15</t>
  </si>
  <si>
    <t>DC Statute 48-1101</t>
  </si>
  <si>
    <t>DC Statute 48-1103</t>
  </si>
  <si>
    <t>DE Statute 29-7992</t>
  </si>
  <si>
    <t>DE ST 29-7991</t>
  </si>
  <si>
    <t>DE ST 16-4762</t>
  </si>
  <si>
    <t>DE Statute 16-4762</t>
  </si>
  <si>
    <t>DE Statute 29-7991; DE Statute 29-7993</t>
  </si>
  <si>
    <t>DE Statute 16-4701</t>
  </si>
  <si>
    <t>DE Statute 16-4771</t>
  </si>
  <si>
    <t>DE Statute 29-7991 and DE Statute 29-7993</t>
  </si>
  <si>
    <t>CT ST 19-a-124</t>
  </si>
  <si>
    <t>Prescription must be kept on file for 3 years and made available to law enforcement personnel upon request. The prescription is valid for 1 year. The pharmacy must reconfirm the need for the prescription every 6 months with the prescriber.</t>
  </si>
  <si>
    <t>CT Statute 21-a-65</t>
  </si>
  <si>
    <t>No prescription is required for ten or fewer.</t>
  </si>
  <si>
    <t>CT ST 21-a-65</t>
  </si>
  <si>
    <t>A prescription is required for a quantity greater than 10.</t>
  </si>
  <si>
    <t>CT Statute 21-a-240</t>
  </si>
  <si>
    <t>CT Statute 21-a-267</t>
  </si>
  <si>
    <t>There is an exception for businesses: CT B. Reg. 21a-66-3: &amp;quot;The purchase, possession, control, and use of hypodermic needles and syringes by commercial or industrial firms pursuant to Section 21a-65 (a) (6) of the Connecticut General Statutes shall be considered to be authorized...&amp;quot;</t>
  </si>
  <si>
    <t>Colo. Rev. Stat. § 25-1-520</t>
  </si>
  <si>
    <t>Colo. Rev. Stat. § 25-1-520Colo. Rev. Stat. § 18-18-430.5</t>
  </si>
  <si>
    <t>Colo. Rev. Stat. § 18-18-430.5</t>
  </si>
  <si>
    <t>Colo. Rev. Stat. § 18-18-426</t>
  </si>
  <si>
    <t>Colo. Rev. Stat. § 18-18-429</t>
  </si>
  <si>
    <t>The language uses the word may rather than must making this a bit ambiguous; &amp;quot;may request approval from its county board of health or district board of health... Prior to approving or disapproving any such optional program, the board shall consult with... (5) One or more counties represented on a district board of health may at any time opt out of a clean syringe exchange program proposed or approved pursuant to this section.&amp;quot;</t>
  </si>
  <si>
    <t>CO ST 25-1-520</t>
  </si>
  <si>
    <t>CO ST 25-1-520 andCO Statute 18-18-430-5</t>
  </si>
  <si>
    <t>CO Statute 18-18-430-5</t>
  </si>
  <si>
    <t>CO Statute 18-18-426</t>
  </si>
  <si>
    <t>CO Statute 18-18-429</t>
  </si>
  <si>
    <t>NA</t>
  </si>
  <si>
    <t>Statute exempts staff and volunteers of Syringe Exchange Programs from paraphernalia possession and distribution prohibitions.</t>
  </si>
  <si>
    <t>CA Health &amp;amp; Safety Code § 121349</t>
  </si>
  <si>
    <t>Syringe Exchange Programs may be authorized either by local authorities under Section 121349(b)or by state department of health under Section 121349(c).</t>
  </si>
  <si>
    <t>CA Bus &amp;amp; Prof Code § 4145.5</t>
  </si>
  <si>
    <t>CA Bus &amp;amp; Prof Code § 4141CA Bus &amp;amp; Prof Code § 4142</t>
  </si>
  <si>
    <t>CA Bus. &amp;amp; Prof. Code § 4145.5(b) requires a prescription for persons under 18 years of age to obtain syringes.</t>
  </si>
  <si>
    <t>CA Bus &amp;amp; Prof Code § 4142CA Bus &amp;amp; Prof Code § 4145.5</t>
  </si>
  <si>
    <t>A prescription is required for 30 or more syringes, but no prescription is needed for 30 or fewer syringes; see 4145.5(b).</t>
  </si>
  <si>
    <t>CA Bus &amp;amp; Prof Code § 4142</t>
  </si>
  <si>
    <t>CA Bus &amp;amp; Prof Code § 4145.5CA Health &amp;amp; Safety Code § 11364-7</t>
  </si>
  <si>
    <t>CA Bus &amp;amp; Prof Code § 4145.5(b)</t>
  </si>
  <si>
    <t>CA Health &amp;amp; Safety Code § 11014-5</t>
  </si>
  <si>
    <t>CA Health &amp;amp; Safety Code § 11364</t>
  </si>
  <si>
    <t>CA Health &amp;amp; Safety Code 121349</t>
  </si>
  <si>
    <t>CA Bus &amp;amp; Prof Code 4145.5</t>
  </si>
  <si>
    <t>CA Bus &amp;amp; Prof Code 4141 and CA Bus &amp;amp; Prof Code 4142</t>
  </si>
  <si>
    <t>There is no limit for sales to non-drug users &amp;quot;known to the furnisher and the furnisher has previously been provided a prescription or other proof of a legitimate medical need requiring a hypodermic needle or syringe to administer a medicine or treatment.&amp;quot;</t>
  </si>
  <si>
    <t>CA Bus &amp;amp; Prof Code 4145.5 [Effective January 1, 2012]</t>
  </si>
  <si>
    <t>CA Bus. &amp;amp; Prof. Code 4145.5(b) allows a person 18 years of age or older to obtain 30 or fewer hypodermic needles and syringes without a prescription.</t>
  </si>
  <si>
    <t>CA Bus &amp;amp; Prof Code 4142 and CA Bus &amp;amp; Prof Code 4145.5</t>
  </si>
  <si>
    <t>CA Bus &amp;amp; Prof Code 4142</t>
  </si>
  <si>
    <t>CA Bus &amp;amp; Prof Code 4145.5 [Effective January 1, 2012] and CA Health &amp;amp; Safety Code 11364-7</t>
  </si>
  <si>
    <t>CA Bus &amp;amp; Prof Code 4145.5(b) [Effective January 1, 2012]</t>
  </si>
  <si>
    <t>CA Health &amp;amp; Safety Code 11014-5</t>
  </si>
  <si>
    <t>CA Health &amp;amp; Safety Code 11364.1 [Effective January 1, 2012]</t>
  </si>
  <si>
    <t>AR Statute 5-64-403</t>
  </si>
  <si>
    <t>AR Statute 5-64-101</t>
  </si>
  <si>
    <t>Law - Arkansas legal text... ( Full Title: Arkansas legal text)</t>
  </si>
  <si>
    <t>Arkansas repealed its general crime of delivery of drug paraphernalia in 2011. AR Statute 5-64-444 prohibits delivery only to minors.  AR St 5-64-445 prohibits advertising of drug paraphernalia.  AR ST  5-64-802 prohibits operation of &amp;quot;an illegal drug paraphernalia business.&amp;quot;</t>
  </si>
  <si>
    <t>AR Statute 5-64-444; AR ST  5-64-802</t>
  </si>
  <si>
    <t>AZ Statute 13-3415</t>
  </si>
  <si>
    <t>Alaska does not prohibit the distribution of drug paraphernalia. Several municipalities have paraphernalia laws that prohibit distribution of syringes including Anchorage and Fairbanks.</t>
  </si>
  <si>
    <t>AL Statute 13-A-12-260</t>
  </si>
  <si>
    <t>Law - Alabama legal text... ( Full Title: Alabama legal text)</t>
  </si>
  <si>
    <t>_caution_sestarteryn</t>
  </si>
  <si>
    <t>_citation_sestarteryn</t>
  </si>
  <si>
    <t>_caution_seone4oneyn</t>
  </si>
  <si>
    <t>_citation_seone4oneyn</t>
  </si>
  <si>
    <t>_caution_selocappyn</t>
  </si>
  <si>
    <t>_citation_selocappyn</t>
  </si>
  <si>
    <t>_caution_seexpauthyn</t>
  </si>
  <si>
    <t>_citation_seexpauthyn</t>
  </si>
  <si>
    <t>_caution_infobuyer</t>
  </si>
  <si>
    <t>_citation_infobuyer</t>
  </si>
  <si>
    <t>infobuyer</t>
  </si>
  <si>
    <t>_caution_rapharmyn</t>
  </si>
  <si>
    <t>_citation_rapharmyn</t>
  </si>
  <si>
    <t>_caution_ranlrxadyn</t>
  </si>
  <si>
    <t>_citation_ranlrxadyn</t>
  </si>
  <si>
    <t>ranlrxadyn</t>
  </si>
  <si>
    <t>_caution_ranlanyyn</t>
  </si>
  <si>
    <t>_citation_ranlanyyn</t>
  </si>
  <si>
    <t>_caution_ralimphyn</t>
  </si>
  <si>
    <t>_citation_ralimphyn</t>
  </si>
  <si>
    <t>_caution_raregyn</t>
  </si>
  <si>
    <t>_citation_raregyn</t>
  </si>
  <si>
    <t>_caution_excptslst</t>
  </si>
  <si>
    <t>_citation_excptslst</t>
  </si>
  <si>
    <t>excptslst</t>
  </si>
  <si>
    <t>_caution_sederegexcep</t>
  </si>
  <si>
    <t>_citation_sederegexcep</t>
  </si>
  <si>
    <t>_caution_sederegdef</t>
  </si>
  <si>
    <t>_citation_sederegdef</t>
  </si>
  <si>
    <t>_caution_sederegref</t>
  </si>
  <si>
    <t>_citation_sederegref</t>
  </si>
  <si>
    <t>sederegref</t>
  </si>
  <si>
    <t>_caution_sederegyn</t>
  </si>
  <si>
    <t>_citation_sederegyn</t>
  </si>
  <si>
    <t>_caution_sd-iteration</t>
  </si>
  <si>
    <t>_citation_sd-iteration</t>
  </si>
  <si>
    <t>_caution_syringedistribcoder</t>
  </si>
  <si>
    <t>_citation_syringedistribcoder</t>
  </si>
  <si>
    <t>syringedistribcoder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</si>
</sst>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
    <xf numFmtId="0" fontId="0" fillId="0" borderId="0" xfId="0"/>
    <xf numFmtId="14" fontId="0" fillId="0" borderId="0" xfId="0" applyNumberFormat="1"/>
    <xf numFmtId="0" fontId="16" fillId="33" borderId="0" xfId="0" applyFon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9"/>
  <sheetViews>
    <sheetView tabSelected="1" workbookViewId="0">
      <selection activeCell="D22" sqref="D22"/>
    </sheetView>
  </sheetViews>
  <sheetFormatPr defaultRowHeight="15" x14ac:dyDescent="0.25"/>
  <cols>
    <col min="1" max="1" width="18.7109375" bestFit="1" customWidth="1"/>
    <col min="2" max="2" width="13.5703125" bestFit="1" customWidth="1"/>
    <col min="3" max="3" width="18.140625" bestFit="1" customWidth="1"/>
    <col min="4" max="4" width="28.7109375" bestFit="1" customWidth="1"/>
    <col min="5" max="5" width="32.7109375" bestFit="1" customWidth="1"/>
    <col min="6" max="6" width="33.5703125" bestFit="1" customWidth="1"/>
    <col min="7" max="7" width="31.5703125" bestFit="1" customWidth="1"/>
    <col min="8" max="8" width="33" bestFit="1" customWidth="1"/>
    <col min="9" max="9" width="34.42578125" bestFit="1" customWidth="1"/>
    <col min="10" max="10" width="34.5703125" bestFit="1" customWidth="1"/>
    <col min="11" max="11" width="34.140625" bestFit="1" customWidth="1"/>
    <col min="12" max="12" width="36.5703125" bestFit="1" customWidth="1"/>
    <col min="13" max="13" width="35.5703125" bestFit="1" customWidth="1"/>
    <col min="14" max="14" width="11.42578125" bestFit="1" customWidth="1"/>
    <col min="15" max="15" width="10.28515625" bestFit="1" customWidth="1"/>
    <col min="16" max="16" width="14.42578125" bestFit="1" customWidth="1"/>
    <col min="17" max="17" width="52.5703125" bestFit="1" customWidth="1"/>
    <col min="18" max="18" width="33.85546875" bestFit="1" customWidth="1"/>
    <col min="19" max="19" width="11.140625" bestFit="1" customWidth="1"/>
    <col min="20" max="20" width="13.5703125" bestFit="1" customWidth="1"/>
    <col min="21" max="21" width="51.5703125" bestFit="1" customWidth="1"/>
    <col min="22" max="22" width="55.140625" bestFit="1" customWidth="1"/>
    <col min="23" max="23" width="39.42578125" bestFit="1" customWidth="1"/>
    <col min="24" max="24" width="91.42578125" bestFit="1" customWidth="1"/>
    <col min="25" max="25" width="7.7109375" bestFit="1" customWidth="1"/>
    <col min="26" max="26" width="10" bestFit="1" customWidth="1"/>
    <col min="27" max="27" width="9.7109375" bestFit="1" customWidth="1"/>
    <col min="28" max="28" width="23.140625" bestFit="1" customWidth="1"/>
    <col min="29" max="29" width="26.5703125" bestFit="1" customWidth="1"/>
    <col min="30" max="30" width="25" bestFit="1" customWidth="1"/>
    <col min="31" max="31" width="10.5703125" bestFit="1" customWidth="1"/>
    <col min="32" max="32" width="35.140625" bestFit="1" customWidth="1"/>
    <col min="33" max="33" width="23" bestFit="1" customWidth="1"/>
    <col min="34" max="34" width="24.85546875" bestFit="1" customWidth="1"/>
    <col min="35" max="35" width="39.5703125" bestFit="1" customWidth="1"/>
    <col min="36" max="36" width="27.7109375" bestFit="1" customWidth="1"/>
    <col min="37" max="37" width="12.42578125" bestFit="1" customWidth="1"/>
    <col min="38" max="38" width="11" bestFit="1" customWidth="1"/>
    <col min="39" max="39" width="13.140625" bestFit="1" customWidth="1"/>
    <col min="40" max="40" width="11" bestFit="1" customWidth="1"/>
  </cols>
  <sheetData>
    <row r="1" spans="1:40" s="2" customFormat="1" x14ac:dyDescent="0.25">
      <c r="A1" s="2" t="s">
        <v>91</v>
      </c>
      <c r="B1" s="2" t="s">
        <v>0</v>
      </c>
      <c r="C1" s="2" t="s">
        <v>1</v>
      </c>
      <c r="D1" s="2" t="s">
        <v>2</v>
      </c>
      <c r="E1" s="2" t="s">
        <v>3</v>
      </c>
      <c r="F1" s="2" t="s">
        <v>4</v>
      </c>
      <c r="G1" s="2" t="s">
        <v>5</v>
      </c>
      <c r="H1" s="2" t="s">
        <v>6</v>
      </c>
      <c r="I1" s="2" t="s">
        <v>7</v>
      </c>
      <c r="J1" s="2" t="s">
        <v>8</v>
      </c>
      <c r="K1" s="2" t="s">
        <v>9</v>
      </c>
      <c r="L1" s="2" t="s">
        <v>10</v>
      </c>
      <c r="M1" s="2" t="s">
        <v>11</v>
      </c>
      <c r="N1" s="2" t="s">
        <v>12</v>
      </c>
      <c r="O1" s="2" t="s">
        <v>13</v>
      </c>
      <c r="P1" s="2" t="s">
        <v>14</v>
      </c>
      <c r="Q1" s="2" t="s">
        <v>15</v>
      </c>
      <c r="R1" s="2" t="s">
        <v>16</v>
      </c>
      <c r="S1" s="2" t="s">
        <v>17</v>
      </c>
      <c r="T1" s="2" t="s">
        <v>18</v>
      </c>
      <c r="U1" s="2" t="s">
        <v>19</v>
      </c>
      <c r="V1" s="2" t="s">
        <v>20</v>
      </c>
      <c r="W1" s="2" t="s">
        <v>21</v>
      </c>
      <c r="X1" s="2" t="s">
        <v>22</v>
      </c>
      <c r="Y1" s="2" t="s">
        <v>23</v>
      </c>
      <c r="Z1" s="2" t="s">
        <v>24</v>
      </c>
      <c r="AA1" s="2" t="s">
        <v>25</v>
      </c>
      <c r="AB1" s="2" t="s">
        <v>26</v>
      </c>
      <c r="AC1" s="2" t="s">
        <v>27</v>
      </c>
      <c r="AD1" s="2" t="s">
        <v>28</v>
      </c>
      <c r="AE1" s="2" t="s">
        <v>29</v>
      </c>
      <c r="AF1" s="2" t="s">
        <v>30</v>
      </c>
      <c r="AG1" s="2" t="s">
        <v>31</v>
      </c>
      <c r="AH1" s="2" t="s">
        <v>32</v>
      </c>
      <c r="AI1" s="2" t="s">
        <v>33</v>
      </c>
      <c r="AJ1" s="2" t="s">
        <v>34</v>
      </c>
      <c r="AK1" s="2" t="s">
        <v>35</v>
      </c>
      <c r="AL1" s="2" t="s">
        <v>36</v>
      </c>
      <c r="AM1" s="2" t="s">
        <v>37</v>
      </c>
      <c r="AN1" s="2" t="s">
        <v>38</v>
      </c>
    </row>
    <row r="2" spans="1:40" x14ac:dyDescent="0.25">
      <c r="A2" t="s">
        <v>39</v>
      </c>
      <c r="B2" s="1">
        <v>41091</v>
      </c>
      <c r="C2" s="1">
        <v>42917</v>
      </c>
      <c r="D2">
        <v>1</v>
      </c>
      <c r="E2">
        <v>0</v>
      </c>
      <c r="F2">
        <v>0</v>
      </c>
      <c r="G2">
        <v>0</v>
      </c>
      <c r="H2">
        <v>0</v>
      </c>
      <c r="I2">
        <v>0</v>
      </c>
      <c r="J2">
        <v>0</v>
      </c>
      <c r="K2">
        <v>0</v>
      </c>
      <c r="L2">
        <v>0</v>
      </c>
      <c r="M2">
        <v>0</v>
      </c>
      <c r="N2">
        <v>1</v>
      </c>
      <c r="O2">
        <v>1</v>
      </c>
      <c r="P2">
        <v>0</v>
      </c>
      <c r="Q2">
        <v>1</v>
      </c>
      <c r="R2">
        <v>1</v>
      </c>
      <c r="S2">
        <v>0</v>
      </c>
      <c r="T2">
        <v>2</v>
      </c>
      <c r="U2" t="s">
        <v>40</v>
      </c>
      <c r="V2" t="s">
        <v>40</v>
      </c>
      <c r="W2" t="s">
        <v>40</v>
      </c>
      <c r="X2" t="s">
        <v>40</v>
      </c>
      <c r="Y2">
        <v>0</v>
      </c>
      <c r="Z2" t="s">
        <v>40</v>
      </c>
      <c r="AA2" t="s">
        <v>40</v>
      </c>
      <c r="AB2" t="s">
        <v>40</v>
      </c>
      <c r="AC2" t="s">
        <v>40</v>
      </c>
      <c r="AD2" t="s">
        <v>40</v>
      </c>
      <c r="AE2" t="s">
        <v>40</v>
      </c>
      <c r="AF2" t="s">
        <v>40</v>
      </c>
      <c r="AG2" t="s">
        <v>40</v>
      </c>
      <c r="AH2" t="s">
        <v>40</v>
      </c>
      <c r="AI2" t="s">
        <v>40</v>
      </c>
      <c r="AJ2" t="s">
        <v>40</v>
      </c>
      <c r="AK2">
        <v>0</v>
      </c>
      <c r="AL2" t="s">
        <v>40</v>
      </c>
      <c r="AM2" t="s">
        <v>40</v>
      </c>
      <c r="AN2" t="s">
        <v>40</v>
      </c>
    </row>
    <row r="3" spans="1:40" x14ac:dyDescent="0.25">
      <c r="A3" t="s">
        <v>41</v>
      </c>
      <c r="B3" s="1">
        <v>41091</v>
      </c>
      <c r="C3" s="1">
        <v>42917</v>
      </c>
      <c r="D3">
        <v>1</v>
      </c>
      <c r="E3">
        <v>0</v>
      </c>
      <c r="F3">
        <v>0</v>
      </c>
      <c r="G3">
        <v>0</v>
      </c>
      <c r="H3">
        <v>0</v>
      </c>
      <c r="I3">
        <v>0</v>
      </c>
      <c r="J3">
        <v>0</v>
      </c>
      <c r="K3">
        <v>0</v>
      </c>
      <c r="L3">
        <v>0</v>
      </c>
      <c r="M3">
        <v>0</v>
      </c>
      <c r="N3">
        <v>1</v>
      </c>
      <c r="O3">
        <v>0</v>
      </c>
      <c r="P3" t="s">
        <v>40</v>
      </c>
      <c r="Q3" t="s">
        <v>40</v>
      </c>
      <c r="R3" t="s">
        <v>40</v>
      </c>
      <c r="S3" t="s">
        <v>40</v>
      </c>
      <c r="T3" t="s">
        <v>40</v>
      </c>
      <c r="U3" t="s">
        <v>40</v>
      </c>
      <c r="V3" t="s">
        <v>40</v>
      </c>
      <c r="W3" t="s">
        <v>40</v>
      </c>
      <c r="X3" t="s">
        <v>40</v>
      </c>
      <c r="Y3">
        <v>0</v>
      </c>
      <c r="Z3" t="s">
        <v>40</v>
      </c>
      <c r="AA3" t="s">
        <v>40</v>
      </c>
      <c r="AB3" t="s">
        <v>40</v>
      </c>
      <c r="AC3" t="s">
        <v>40</v>
      </c>
      <c r="AD3" t="s">
        <v>40</v>
      </c>
      <c r="AE3" t="s">
        <v>40</v>
      </c>
      <c r="AF3" t="s">
        <v>40</v>
      </c>
      <c r="AG3" t="s">
        <v>40</v>
      </c>
      <c r="AH3" t="s">
        <v>40</v>
      </c>
      <c r="AI3" t="s">
        <v>40</v>
      </c>
      <c r="AJ3" t="s">
        <v>40</v>
      </c>
      <c r="AK3">
        <v>0</v>
      </c>
      <c r="AL3" t="s">
        <v>40</v>
      </c>
      <c r="AM3" t="s">
        <v>40</v>
      </c>
      <c r="AN3" t="s">
        <v>40</v>
      </c>
    </row>
    <row r="4" spans="1:40" x14ac:dyDescent="0.25">
      <c r="A4" t="s">
        <v>42</v>
      </c>
      <c r="B4" s="1">
        <v>41091</v>
      </c>
      <c r="C4" s="1">
        <v>42917</v>
      </c>
      <c r="D4">
        <v>1</v>
      </c>
      <c r="E4">
        <v>0</v>
      </c>
      <c r="F4">
        <v>0</v>
      </c>
      <c r="G4">
        <v>0</v>
      </c>
      <c r="H4">
        <v>0</v>
      </c>
      <c r="I4">
        <v>0</v>
      </c>
      <c r="J4">
        <v>0</v>
      </c>
      <c r="K4">
        <v>0</v>
      </c>
      <c r="L4">
        <v>0</v>
      </c>
      <c r="M4">
        <v>0</v>
      </c>
      <c r="N4">
        <v>1</v>
      </c>
      <c r="O4">
        <v>1</v>
      </c>
      <c r="P4">
        <v>0</v>
      </c>
      <c r="Q4">
        <v>1</v>
      </c>
      <c r="R4">
        <v>1</v>
      </c>
      <c r="S4">
        <v>0</v>
      </c>
      <c r="T4">
        <v>2</v>
      </c>
      <c r="U4">
        <v>0</v>
      </c>
      <c r="V4">
        <v>0</v>
      </c>
      <c r="W4">
        <v>0</v>
      </c>
      <c r="X4">
        <v>1</v>
      </c>
      <c r="Y4">
        <v>0</v>
      </c>
      <c r="Z4" t="s">
        <v>40</v>
      </c>
      <c r="AA4" t="s">
        <v>40</v>
      </c>
      <c r="AB4" t="s">
        <v>40</v>
      </c>
      <c r="AC4" t="s">
        <v>40</v>
      </c>
      <c r="AD4" t="s">
        <v>40</v>
      </c>
      <c r="AE4" t="s">
        <v>40</v>
      </c>
      <c r="AF4" t="s">
        <v>40</v>
      </c>
      <c r="AG4" t="s">
        <v>40</v>
      </c>
      <c r="AH4" t="s">
        <v>40</v>
      </c>
      <c r="AI4" t="s">
        <v>40</v>
      </c>
      <c r="AJ4" t="s">
        <v>40</v>
      </c>
      <c r="AK4">
        <v>0</v>
      </c>
      <c r="AL4" t="s">
        <v>40</v>
      </c>
      <c r="AM4" t="s">
        <v>40</v>
      </c>
      <c r="AN4" t="s">
        <v>40</v>
      </c>
    </row>
    <row r="5" spans="1:40" x14ac:dyDescent="0.25">
      <c r="A5" t="s">
        <v>43</v>
      </c>
      <c r="B5" s="1">
        <v>40725</v>
      </c>
      <c r="C5" s="1">
        <v>40750</v>
      </c>
      <c r="D5">
        <v>1</v>
      </c>
      <c r="E5">
        <v>0</v>
      </c>
      <c r="F5">
        <v>0</v>
      </c>
      <c r="G5">
        <v>0</v>
      </c>
      <c r="H5">
        <v>0</v>
      </c>
      <c r="I5">
        <v>0</v>
      </c>
      <c r="J5">
        <v>0</v>
      </c>
      <c r="K5">
        <v>0</v>
      </c>
      <c r="L5">
        <v>0</v>
      </c>
      <c r="M5">
        <v>0</v>
      </c>
      <c r="N5">
        <v>1</v>
      </c>
      <c r="O5">
        <v>1</v>
      </c>
      <c r="P5">
        <v>0</v>
      </c>
      <c r="Q5">
        <v>1</v>
      </c>
      <c r="R5">
        <v>1</v>
      </c>
      <c r="S5">
        <v>0</v>
      </c>
      <c r="T5">
        <v>2</v>
      </c>
      <c r="U5" t="s">
        <v>40</v>
      </c>
      <c r="V5" t="s">
        <v>40</v>
      </c>
      <c r="W5" t="s">
        <v>40</v>
      </c>
      <c r="X5" t="s">
        <v>40</v>
      </c>
      <c r="Y5">
        <v>0</v>
      </c>
      <c r="Z5" t="s">
        <v>40</v>
      </c>
      <c r="AA5" t="s">
        <v>40</v>
      </c>
      <c r="AB5" t="s">
        <v>40</v>
      </c>
      <c r="AC5" t="s">
        <v>40</v>
      </c>
      <c r="AD5" t="s">
        <v>40</v>
      </c>
      <c r="AE5" t="s">
        <v>40</v>
      </c>
      <c r="AF5" t="s">
        <v>40</v>
      </c>
      <c r="AG5" t="s">
        <v>40</v>
      </c>
      <c r="AH5" t="s">
        <v>40</v>
      </c>
      <c r="AI5" t="s">
        <v>40</v>
      </c>
      <c r="AJ5" t="s">
        <v>40</v>
      </c>
      <c r="AK5">
        <v>0</v>
      </c>
      <c r="AL5" t="s">
        <v>40</v>
      </c>
      <c r="AM5" t="s">
        <v>40</v>
      </c>
      <c r="AN5" t="s">
        <v>40</v>
      </c>
    </row>
    <row r="6" spans="1:40" x14ac:dyDescent="0.25">
      <c r="A6" t="s">
        <v>43</v>
      </c>
      <c r="B6" s="1">
        <v>40751</v>
      </c>
      <c r="C6" s="1">
        <v>42917</v>
      </c>
      <c r="D6">
        <v>1</v>
      </c>
      <c r="E6">
        <v>0</v>
      </c>
      <c r="F6">
        <v>0</v>
      </c>
      <c r="G6">
        <v>0</v>
      </c>
      <c r="H6">
        <v>0</v>
      </c>
      <c r="I6">
        <v>0</v>
      </c>
      <c r="J6">
        <v>0</v>
      </c>
      <c r="K6">
        <v>0</v>
      </c>
      <c r="L6">
        <v>0</v>
      </c>
      <c r="M6">
        <v>0</v>
      </c>
      <c r="N6">
        <v>2</v>
      </c>
      <c r="O6">
        <v>1</v>
      </c>
      <c r="P6">
        <v>0</v>
      </c>
      <c r="Q6">
        <v>1</v>
      </c>
      <c r="R6">
        <v>1</v>
      </c>
      <c r="S6">
        <v>0</v>
      </c>
      <c r="T6">
        <v>2</v>
      </c>
      <c r="U6" t="s">
        <v>40</v>
      </c>
      <c r="V6" t="s">
        <v>40</v>
      </c>
      <c r="W6" t="s">
        <v>40</v>
      </c>
      <c r="X6" t="s">
        <v>40</v>
      </c>
      <c r="Y6">
        <v>0</v>
      </c>
      <c r="Z6" t="s">
        <v>40</v>
      </c>
      <c r="AA6" t="s">
        <v>40</v>
      </c>
      <c r="AB6" t="s">
        <v>40</v>
      </c>
      <c r="AC6" t="s">
        <v>40</v>
      </c>
      <c r="AD6" t="s">
        <v>40</v>
      </c>
      <c r="AE6" t="s">
        <v>40</v>
      </c>
      <c r="AF6" t="s">
        <v>40</v>
      </c>
      <c r="AG6" t="s">
        <v>40</v>
      </c>
      <c r="AH6" t="s">
        <v>40</v>
      </c>
      <c r="AI6" t="s">
        <v>40</v>
      </c>
      <c r="AJ6" t="s">
        <v>40</v>
      </c>
      <c r="AK6">
        <v>0</v>
      </c>
      <c r="AL6" t="s">
        <v>40</v>
      </c>
      <c r="AM6" t="s">
        <v>40</v>
      </c>
      <c r="AN6" t="s">
        <v>40</v>
      </c>
    </row>
    <row r="7" spans="1:40" x14ac:dyDescent="0.25">
      <c r="A7" t="s">
        <v>44</v>
      </c>
      <c r="B7" s="1">
        <v>40909</v>
      </c>
      <c r="C7" s="1">
        <v>42004</v>
      </c>
      <c r="D7">
        <v>0</v>
      </c>
      <c r="E7">
        <v>1</v>
      </c>
      <c r="F7">
        <v>0</v>
      </c>
      <c r="G7">
        <v>0</v>
      </c>
      <c r="H7">
        <v>0</v>
      </c>
      <c r="I7">
        <v>0</v>
      </c>
      <c r="J7">
        <v>0</v>
      </c>
      <c r="K7">
        <v>0</v>
      </c>
      <c r="L7">
        <v>0</v>
      </c>
      <c r="M7">
        <v>0</v>
      </c>
      <c r="N7">
        <v>1</v>
      </c>
      <c r="O7">
        <v>1</v>
      </c>
      <c r="P7">
        <v>0</v>
      </c>
      <c r="Q7">
        <v>1</v>
      </c>
      <c r="R7">
        <v>1</v>
      </c>
      <c r="S7">
        <v>0</v>
      </c>
      <c r="T7">
        <v>1</v>
      </c>
      <c r="U7">
        <v>1</v>
      </c>
      <c r="V7">
        <v>1</v>
      </c>
      <c r="W7">
        <v>1</v>
      </c>
      <c r="X7">
        <v>0</v>
      </c>
      <c r="Y7">
        <v>1</v>
      </c>
      <c r="Z7">
        <v>1</v>
      </c>
      <c r="AA7">
        <v>1</v>
      </c>
      <c r="AB7">
        <v>0</v>
      </c>
      <c r="AC7">
        <v>0</v>
      </c>
      <c r="AD7">
        <v>1</v>
      </c>
      <c r="AE7">
        <v>1</v>
      </c>
      <c r="AF7">
        <v>0</v>
      </c>
      <c r="AG7">
        <v>0</v>
      </c>
      <c r="AH7">
        <v>0</v>
      </c>
      <c r="AI7">
        <v>1</v>
      </c>
      <c r="AJ7">
        <v>0</v>
      </c>
      <c r="AK7">
        <v>1</v>
      </c>
      <c r="AL7">
        <v>0</v>
      </c>
      <c r="AM7">
        <v>0</v>
      </c>
      <c r="AN7">
        <v>0</v>
      </c>
    </row>
    <row r="8" spans="1:40" x14ac:dyDescent="0.25">
      <c r="A8" t="s">
        <v>44</v>
      </c>
      <c r="B8" s="1">
        <v>42005</v>
      </c>
      <c r="C8" s="1">
        <v>42917</v>
      </c>
      <c r="D8">
        <v>0</v>
      </c>
      <c r="E8">
        <v>0</v>
      </c>
      <c r="F8">
        <v>0</v>
      </c>
      <c r="G8">
        <v>0</v>
      </c>
      <c r="H8">
        <v>0</v>
      </c>
      <c r="I8">
        <v>1</v>
      </c>
      <c r="J8">
        <v>0</v>
      </c>
      <c r="K8">
        <v>0</v>
      </c>
      <c r="L8">
        <v>0</v>
      </c>
      <c r="M8">
        <v>0</v>
      </c>
      <c r="N8">
        <v>2</v>
      </c>
      <c r="O8">
        <v>1</v>
      </c>
      <c r="P8">
        <v>0</v>
      </c>
      <c r="Q8">
        <v>1</v>
      </c>
      <c r="R8">
        <v>1</v>
      </c>
      <c r="S8">
        <v>0</v>
      </c>
      <c r="T8">
        <v>1</v>
      </c>
      <c r="U8">
        <v>1</v>
      </c>
      <c r="V8">
        <v>1</v>
      </c>
      <c r="W8">
        <v>1</v>
      </c>
      <c r="X8">
        <v>0</v>
      </c>
      <c r="Y8">
        <v>1</v>
      </c>
      <c r="Z8">
        <v>0</v>
      </c>
      <c r="AA8">
        <v>0</v>
      </c>
      <c r="AB8" t="s">
        <v>40</v>
      </c>
      <c r="AC8" t="s">
        <v>40</v>
      </c>
      <c r="AD8" t="s">
        <v>40</v>
      </c>
      <c r="AE8">
        <v>1</v>
      </c>
      <c r="AF8">
        <v>0</v>
      </c>
      <c r="AG8">
        <v>0</v>
      </c>
      <c r="AH8">
        <v>0</v>
      </c>
      <c r="AI8">
        <v>1</v>
      </c>
      <c r="AJ8">
        <v>0</v>
      </c>
      <c r="AK8">
        <v>1</v>
      </c>
      <c r="AL8">
        <v>0</v>
      </c>
      <c r="AM8">
        <v>0</v>
      </c>
      <c r="AN8">
        <v>0</v>
      </c>
    </row>
    <row r="9" spans="1:40" x14ac:dyDescent="0.25">
      <c r="A9" t="s">
        <v>45</v>
      </c>
      <c r="B9" s="1">
        <v>41091</v>
      </c>
      <c r="C9" s="1">
        <v>41403</v>
      </c>
      <c r="D9">
        <v>0</v>
      </c>
      <c r="E9">
        <v>1</v>
      </c>
      <c r="F9">
        <v>0</v>
      </c>
      <c r="G9">
        <v>0</v>
      </c>
      <c r="H9">
        <v>0</v>
      </c>
      <c r="I9">
        <v>0</v>
      </c>
      <c r="J9">
        <v>0</v>
      </c>
      <c r="K9">
        <v>0</v>
      </c>
      <c r="L9">
        <v>0</v>
      </c>
      <c r="M9">
        <v>0</v>
      </c>
      <c r="N9">
        <v>1</v>
      </c>
      <c r="O9">
        <v>1</v>
      </c>
      <c r="P9">
        <v>0</v>
      </c>
      <c r="Q9">
        <v>0</v>
      </c>
      <c r="R9">
        <v>1</v>
      </c>
      <c r="S9">
        <v>0</v>
      </c>
      <c r="T9">
        <v>1</v>
      </c>
      <c r="U9">
        <v>1</v>
      </c>
      <c r="V9">
        <v>0</v>
      </c>
      <c r="W9">
        <v>0</v>
      </c>
      <c r="X9">
        <v>0</v>
      </c>
      <c r="Y9">
        <v>0</v>
      </c>
      <c r="Z9" t="s">
        <v>40</v>
      </c>
      <c r="AA9" t="s">
        <v>40</v>
      </c>
      <c r="AB9" t="s">
        <v>40</v>
      </c>
      <c r="AC9" t="s">
        <v>40</v>
      </c>
      <c r="AD9" t="s">
        <v>40</v>
      </c>
      <c r="AE9" t="s">
        <v>40</v>
      </c>
      <c r="AF9" t="s">
        <v>40</v>
      </c>
      <c r="AG9" t="s">
        <v>40</v>
      </c>
      <c r="AH9" t="s">
        <v>40</v>
      </c>
      <c r="AI9" t="s">
        <v>40</v>
      </c>
      <c r="AJ9" t="s">
        <v>40</v>
      </c>
      <c r="AK9">
        <v>1</v>
      </c>
      <c r="AL9">
        <v>1</v>
      </c>
      <c r="AM9">
        <v>0</v>
      </c>
      <c r="AN9">
        <v>0</v>
      </c>
    </row>
    <row r="10" spans="1:40" x14ac:dyDescent="0.25">
      <c r="A10" t="s">
        <v>45</v>
      </c>
      <c r="B10" s="1">
        <v>41404</v>
      </c>
      <c r="C10" s="1">
        <v>42185</v>
      </c>
      <c r="D10">
        <v>0</v>
      </c>
      <c r="E10">
        <v>1</v>
      </c>
      <c r="F10">
        <v>0</v>
      </c>
      <c r="G10">
        <v>0</v>
      </c>
      <c r="H10">
        <v>0</v>
      </c>
      <c r="I10">
        <v>0</v>
      </c>
      <c r="J10">
        <v>0</v>
      </c>
      <c r="K10">
        <v>0</v>
      </c>
      <c r="L10">
        <v>0</v>
      </c>
      <c r="M10">
        <v>0</v>
      </c>
      <c r="N10">
        <v>2</v>
      </c>
      <c r="O10">
        <v>1</v>
      </c>
      <c r="P10">
        <v>0</v>
      </c>
      <c r="Q10">
        <v>0</v>
      </c>
      <c r="R10">
        <v>1</v>
      </c>
      <c r="S10">
        <v>0</v>
      </c>
      <c r="T10">
        <v>1</v>
      </c>
      <c r="U10">
        <v>1</v>
      </c>
      <c r="V10">
        <v>0</v>
      </c>
      <c r="W10">
        <v>0</v>
      </c>
      <c r="X10">
        <v>0</v>
      </c>
      <c r="Y10">
        <v>0</v>
      </c>
      <c r="Z10" t="s">
        <v>40</v>
      </c>
      <c r="AA10" t="s">
        <v>40</v>
      </c>
      <c r="AB10" t="s">
        <v>40</v>
      </c>
      <c r="AC10" t="s">
        <v>40</v>
      </c>
      <c r="AD10" t="s">
        <v>40</v>
      </c>
      <c r="AE10" t="s">
        <v>40</v>
      </c>
      <c r="AF10" t="s">
        <v>40</v>
      </c>
      <c r="AG10" t="s">
        <v>40</v>
      </c>
      <c r="AH10" t="s">
        <v>40</v>
      </c>
      <c r="AI10" t="s">
        <v>40</v>
      </c>
      <c r="AJ10" t="s">
        <v>40</v>
      </c>
      <c r="AK10">
        <v>1</v>
      </c>
      <c r="AL10">
        <v>1</v>
      </c>
      <c r="AM10">
        <v>0</v>
      </c>
      <c r="AN10">
        <v>0</v>
      </c>
    </row>
    <row r="11" spans="1:40" x14ac:dyDescent="0.25">
      <c r="A11" t="s">
        <v>45</v>
      </c>
      <c r="B11" s="1">
        <v>42186</v>
      </c>
      <c r="C11" s="1">
        <v>42884</v>
      </c>
      <c r="D11">
        <v>0</v>
      </c>
      <c r="E11">
        <v>0</v>
      </c>
      <c r="F11">
        <v>0</v>
      </c>
      <c r="G11">
        <v>0</v>
      </c>
      <c r="H11">
        <v>0</v>
      </c>
      <c r="I11">
        <v>1</v>
      </c>
      <c r="J11">
        <v>0</v>
      </c>
      <c r="K11">
        <v>0</v>
      </c>
      <c r="L11">
        <v>0</v>
      </c>
      <c r="M11">
        <v>0</v>
      </c>
      <c r="N11">
        <v>3</v>
      </c>
      <c r="O11">
        <v>1</v>
      </c>
      <c r="P11">
        <v>0</v>
      </c>
      <c r="Q11">
        <v>0</v>
      </c>
      <c r="R11">
        <v>1</v>
      </c>
      <c r="S11">
        <v>0</v>
      </c>
      <c r="T11">
        <v>1</v>
      </c>
      <c r="U11">
        <v>1</v>
      </c>
      <c r="V11">
        <v>0</v>
      </c>
      <c r="W11">
        <v>0</v>
      </c>
      <c r="X11">
        <v>0</v>
      </c>
      <c r="Y11">
        <v>0</v>
      </c>
      <c r="Z11" t="s">
        <v>40</v>
      </c>
      <c r="AA11" t="s">
        <v>40</v>
      </c>
      <c r="AB11" t="s">
        <v>40</v>
      </c>
      <c r="AC11" t="s">
        <v>40</v>
      </c>
      <c r="AD11" t="s">
        <v>40</v>
      </c>
      <c r="AE11" t="s">
        <v>40</v>
      </c>
      <c r="AF11" t="s">
        <v>40</v>
      </c>
      <c r="AG11" t="s">
        <v>40</v>
      </c>
      <c r="AH11" t="s">
        <v>40</v>
      </c>
      <c r="AI11" t="s">
        <v>40</v>
      </c>
      <c r="AJ11" t="s">
        <v>40</v>
      </c>
      <c r="AK11">
        <v>1</v>
      </c>
      <c r="AL11">
        <v>1</v>
      </c>
      <c r="AM11">
        <v>0</v>
      </c>
      <c r="AN11">
        <v>0</v>
      </c>
    </row>
    <row r="12" spans="1:40" x14ac:dyDescent="0.25">
      <c r="A12" t="s">
        <v>45</v>
      </c>
      <c r="B12" s="1">
        <v>42885</v>
      </c>
      <c r="C12" s="1">
        <v>42917</v>
      </c>
      <c r="D12">
        <v>0</v>
      </c>
      <c r="E12">
        <v>0</v>
      </c>
      <c r="F12">
        <v>0</v>
      </c>
      <c r="G12">
        <v>0</v>
      </c>
      <c r="H12">
        <v>0</v>
      </c>
      <c r="I12">
        <v>1</v>
      </c>
      <c r="J12">
        <v>0</v>
      </c>
      <c r="K12">
        <v>0</v>
      </c>
      <c r="L12">
        <v>0</v>
      </c>
      <c r="M12">
        <v>0</v>
      </c>
      <c r="N12">
        <v>4</v>
      </c>
      <c r="O12">
        <v>1</v>
      </c>
      <c r="P12">
        <v>0</v>
      </c>
      <c r="Q12">
        <v>0</v>
      </c>
      <c r="R12">
        <v>1</v>
      </c>
      <c r="S12">
        <v>0</v>
      </c>
      <c r="T12">
        <v>1</v>
      </c>
      <c r="U12">
        <v>1</v>
      </c>
      <c r="V12">
        <v>0</v>
      </c>
      <c r="W12">
        <v>0</v>
      </c>
      <c r="X12">
        <v>0</v>
      </c>
      <c r="Y12">
        <v>0</v>
      </c>
      <c r="Z12" t="s">
        <v>40</v>
      </c>
      <c r="AA12" t="s">
        <v>40</v>
      </c>
      <c r="AB12" t="s">
        <v>40</v>
      </c>
      <c r="AC12" t="s">
        <v>40</v>
      </c>
      <c r="AD12" t="s">
        <v>40</v>
      </c>
      <c r="AE12" t="s">
        <v>40</v>
      </c>
      <c r="AF12" t="s">
        <v>40</v>
      </c>
      <c r="AG12" t="s">
        <v>40</v>
      </c>
      <c r="AH12" t="s">
        <v>40</v>
      </c>
      <c r="AI12" t="s">
        <v>40</v>
      </c>
      <c r="AJ12" t="s">
        <v>40</v>
      </c>
      <c r="AK12">
        <v>1</v>
      </c>
      <c r="AL12">
        <v>1</v>
      </c>
      <c r="AM12">
        <v>0</v>
      </c>
      <c r="AN12">
        <v>0</v>
      </c>
    </row>
    <row r="13" spans="1:40" x14ac:dyDescent="0.25">
      <c r="A13" t="s">
        <v>46</v>
      </c>
      <c r="B13" s="1">
        <v>41091</v>
      </c>
      <c r="C13" s="1">
        <v>42185</v>
      </c>
      <c r="D13">
        <v>0</v>
      </c>
      <c r="E13">
        <v>1</v>
      </c>
      <c r="F13">
        <v>0</v>
      </c>
      <c r="G13">
        <v>0</v>
      </c>
      <c r="H13">
        <v>0</v>
      </c>
      <c r="I13">
        <v>0</v>
      </c>
      <c r="J13">
        <v>0</v>
      </c>
      <c r="K13">
        <v>0</v>
      </c>
      <c r="L13">
        <v>0</v>
      </c>
      <c r="M13">
        <v>0</v>
      </c>
      <c r="N13">
        <v>1</v>
      </c>
      <c r="O13">
        <v>1</v>
      </c>
      <c r="P13">
        <v>1</v>
      </c>
      <c r="Q13">
        <v>0</v>
      </c>
      <c r="R13">
        <v>0</v>
      </c>
      <c r="S13">
        <v>0</v>
      </c>
      <c r="T13">
        <v>0</v>
      </c>
      <c r="U13" t="s">
        <v>40</v>
      </c>
      <c r="V13" t="s">
        <v>40</v>
      </c>
      <c r="W13" t="s">
        <v>40</v>
      </c>
      <c r="X13" t="s">
        <v>40</v>
      </c>
      <c r="Y13">
        <v>1</v>
      </c>
      <c r="Z13">
        <v>1</v>
      </c>
      <c r="AA13">
        <v>1</v>
      </c>
      <c r="AB13">
        <v>1</v>
      </c>
      <c r="AC13">
        <v>0</v>
      </c>
      <c r="AD13">
        <v>0</v>
      </c>
      <c r="AE13">
        <v>0</v>
      </c>
      <c r="AF13">
        <v>1</v>
      </c>
      <c r="AG13">
        <v>0</v>
      </c>
      <c r="AH13">
        <v>0</v>
      </c>
      <c r="AI13">
        <v>0</v>
      </c>
      <c r="AJ13">
        <v>0</v>
      </c>
      <c r="AK13">
        <v>1</v>
      </c>
      <c r="AL13">
        <v>0</v>
      </c>
      <c r="AM13">
        <v>1</v>
      </c>
      <c r="AN13">
        <v>1</v>
      </c>
    </row>
    <row r="14" spans="1:40" x14ac:dyDescent="0.25">
      <c r="A14" t="s">
        <v>46</v>
      </c>
      <c r="B14" s="1">
        <v>42186</v>
      </c>
      <c r="C14" s="1">
        <v>42643</v>
      </c>
      <c r="D14">
        <v>0</v>
      </c>
      <c r="E14">
        <v>0</v>
      </c>
      <c r="F14">
        <v>0</v>
      </c>
      <c r="G14">
        <v>0</v>
      </c>
      <c r="H14">
        <v>0</v>
      </c>
      <c r="I14">
        <v>1</v>
      </c>
      <c r="J14">
        <v>0</v>
      </c>
      <c r="K14">
        <v>0</v>
      </c>
      <c r="L14">
        <v>0</v>
      </c>
      <c r="M14">
        <v>0</v>
      </c>
      <c r="N14">
        <v>2</v>
      </c>
      <c r="O14">
        <v>1</v>
      </c>
      <c r="P14">
        <v>1</v>
      </c>
      <c r="Q14">
        <v>0</v>
      </c>
      <c r="R14">
        <v>0</v>
      </c>
      <c r="S14">
        <v>0</v>
      </c>
      <c r="T14">
        <v>0</v>
      </c>
      <c r="U14" t="s">
        <v>40</v>
      </c>
      <c r="V14" t="s">
        <v>40</v>
      </c>
      <c r="W14" t="s">
        <v>40</v>
      </c>
      <c r="X14" t="s">
        <v>40</v>
      </c>
      <c r="Y14">
        <v>1</v>
      </c>
      <c r="Z14">
        <v>1</v>
      </c>
      <c r="AA14">
        <v>1</v>
      </c>
      <c r="AB14">
        <v>1</v>
      </c>
      <c r="AC14">
        <v>0</v>
      </c>
      <c r="AD14">
        <v>0</v>
      </c>
      <c r="AE14">
        <v>0</v>
      </c>
      <c r="AF14">
        <v>1</v>
      </c>
      <c r="AG14">
        <v>0</v>
      </c>
      <c r="AH14">
        <v>0</v>
      </c>
      <c r="AI14">
        <v>0</v>
      </c>
      <c r="AJ14">
        <v>0</v>
      </c>
      <c r="AK14">
        <v>1</v>
      </c>
      <c r="AL14">
        <v>0</v>
      </c>
      <c r="AM14">
        <v>1</v>
      </c>
      <c r="AN14">
        <v>1</v>
      </c>
    </row>
    <row r="15" spans="1:40" x14ac:dyDescent="0.25">
      <c r="A15" t="s">
        <v>46</v>
      </c>
      <c r="B15" s="1">
        <v>42644</v>
      </c>
      <c r="C15" s="1">
        <v>42916</v>
      </c>
      <c r="D15">
        <v>0</v>
      </c>
      <c r="E15">
        <v>0</v>
      </c>
      <c r="F15">
        <v>0</v>
      </c>
      <c r="G15">
        <v>0</v>
      </c>
      <c r="H15">
        <v>0</v>
      </c>
      <c r="I15">
        <v>1</v>
      </c>
      <c r="J15">
        <v>0</v>
      </c>
      <c r="K15">
        <v>0</v>
      </c>
      <c r="L15">
        <v>0</v>
      </c>
      <c r="M15">
        <v>0</v>
      </c>
      <c r="N15">
        <v>3</v>
      </c>
      <c r="O15">
        <v>1</v>
      </c>
      <c r="P15">
        <v>1</v>
      </c>
      <c r="Q15">
        <v>0</v>
      </c>
      <c r="R15">
        <v>0</v>
      </c>
      <c r="S15">
        <v>0</v>
      </c>
      <c r="T15">
        <v>0</v>
      </c>
      <c r="U15" t="s">
        <v>40</v>
      </c>
      <c r="V15" t="s">
        <v>40</v>
      </c>
      <c r="W15" t="s">
        <v>40</v>
      </c>
      <c r="X15" t="s">
        <v>40</v>
      </c>
      <c r="Y15">
        <v>1</v>
      </c>
      <c r="Z15">
        <v>1</v>
      </c>
      <c r="AA15">
        <v>1</v>
      </c>
      <c r="AB15">
        <v>1</v>
      </c>
      <c r="AC15">
        <v>0</v>
      </c>
      <c r="AD15">
        <v>0</v>
      </c>
      <c r="AE15">
        <v>0</v>
      </c>
      <c r="AF15">
        <v>1</v>
      </c>
      <c r="AG15">
        <v>0</v>
      </c>
      <c r="AH15">
        <v>0</v>
      </c>
      <c r="AI15">
        <v>0</v>
      </c>
      <c r="AJ15">
        <v>0</v>
      </c>
      <c r="AK15">
        <v>1</v>
      </c>
      <c r="AL15">
        <v>0</v>
      </c>
      <c r="AM15">
        <v>1</v>
      </c>
      <c r="AN15">
        <v>1</v>
      </c>
    </row>
    <row r="16" spans="1:40" x14ac:dyDescent="0.25">
      <c r="A16" t="s">
        <v>46</v>
      </c>
      <c r="B16" s="1">
        <v>42917</v>
      </c>
      <c r="C16" s="1">
        <v>42917</v>
      </c>
      <c r="D16">
        <v>0</v>
      </c>
      <c r="E16">
        <v>0</v>
      </c>
      <c r="F16">
        <v>0</v>
      </c>
      <c r="G16">
        <v>0</v>
      </c>
      <c r="H16">
        <v>0</v>
      </c>
      <c r="I16">
        <v>0</v>
      </c>
      <c r="J16">
        <v>0</v>
      </c>
      <c r="K16">
        <v>0</v>
      </c>
      <c r="L16">
        <v>1</v>
      </c>
      <c r="M16">
        <v>0</v>
      </c>
      <c r="N16">
        <v>4</v>
      </c>
      <c r="O16">
        <v>1</v>
      </c>
      <c r="P16">
        <v>1</v>
      </c>
      <c r="Q16">
        <v>0</v>
      </c>
      <c r="R16">
        <v>0</v>
      </c>
      <c r="S16">
        <v>0</v>
      </c>
      <c r="T16">
        <v>0</v>
      </c>
      <c r="U16" t="s">
        <v>40</v>
      </c>
      <c r="V16" t="s">
        <v>40</v>
      </c>
      <c r="W16" t="s">
        <v>40</v>
      </c>
      <c r="X16" t="s">
        <v>40</v>
      </c>
      <c r="Y16">
        <v>1</v>
      </c>
      <c r="Z16">
        <v>1</v>
      </c>
      <c r="AA16">
        <v>1</v>
      </c>
      <c r="AB16">
        <v>1</v>
      </c>
      <c r="AC16">
        <v>0</v>
      </c>
      <c r="AD16">
        <v>0</v>
      </c>
      <c r="AE16">
        <v>0</v>
      </c>
      <c r="AF16">
        <v>1</v>
      </c>
      <c r="AG16">
        <v>0</v>
      </c>
      <c r="AH16">
        <v>0</v>
      </c>
      <c r="AI16">
        <v>0</v>
      </c>
      <c r="AJ16">
        <v>0</v>
      </c>
      <c r="AK16">
        <v>1</v>
      </c>
      <c r="AL16">
        <v>0</v>
      </c>
      <c r="AM16">
        <v>0</v>
      </c>
      <c r="AN16">
        <v>1</v>
      </c>
    </row>
    <row r="17" spans="1:40" x14ac:dyDescent="0.25">
      <c r="A17" t="s">
        <v>47</v>
      </c>
      <c r="B17" s="1">
        <v>41091</v>
      </c>
      <c r="C17" s="1">
        <v>41454</v>
      </c>
      <c r="D17">
        <v>0</v>
      </c>
      <c r="E17">
        <v>1</v>
      </c>
      <c r="F17">
        <v>0</v>
      </c>
      <c r="G17">
        <v>0</v>
      </c>
      <c r="H17">
        <v>0</v>
      </c>
      <c r="I17">
        <v>0</v>
      </c>
      <c r="J17">
        <v>0</v>
      </c>
      <c r="K17">
        <v>0</v>
      </c>
      <c r="L17">
        <v>0</v>
      </c>
      <c r="M17">
        <v>0</v>
      </c>
      <c r="N17">
        <v>1</v>
      </c>
      <c r="O17">
        <v>1</v>
      </c>
      <c r="P17">
        <v>0</v>
      </c>
      <c r="Q17">
        <v>1</v>
      </c>
      <c r="R17">
        <v>1</v>
      </c>
      <c r="S17">
        <v>0</v>
      </c>
      <c r="T17">
        <v>1</v>
      </c>
      <c r="U17">
        <v>1</v>
      </c>
      <c r="V17">
        <v>0</v>
      </c>
      <c r="W17">
        <v>0</v>
      </c>
      <c r="X17">
        <v>0</v>
      </c>
      <c r="Y17">
        <v>1</v>
      </c>
      <c r="Z17">
        <v>1</v>
      </c>
      <c r="AA17">
        <v>0</v>
      </c>
      <c r="AB17" t="s">
        <v>40</v>
      </c>
      <c r="AC17" t="s">
        <v>40</v>
      </c>
      <c r="AD17" t="s">
        <v>40</v>
      </c>
      <c r="AE17">
        <v>1</v>
      </c>
      <c r="AF17">
        <v>0</v>
      </c>
      <c r="AG17">
        <v>1</v>
      </c>
      <c r="AH17">
        <v>1</v>
      </c>
      <c r="AI17">
        <v>0</v>
      </c>
      <c r="AJ17">
        <v>0</v>
      </c>
      <c r="AK17">
        <v>1</v>
      </c>
      <c r="AL17">
        <v>0</v>
      </c>
      <c r="AM17">
        <v>1</v>
      </c>
      <c r="AN17">
        <v>0</v>
      </c>
    </row>
    <row r="18" spans="1:40" x14ac:dyDescent="0.25">
      <c r="A18" t="s">
        <v>47</v>
      </c>
      <c r="B18" s="1">
        <v>41455</v>
      </c>
      <c r="C18" s="1">
        <v>41739</v>
      </c>
      <c r="D18">
        <v>1</v>
      </c>
      <c r="E18">
        <v>0</v>
      </c>
      <c r="F18">
        <v>0</v>
      </c>
      <c r="G18">
        <v>0</v>
      </c>
      <c r="H18">
        <v>0</v>
      </c>
      <c r="I18">
        <v>0</v>
      </c>
      <c r="J18">
        <v>0</v>
      </c>
      <c r="K18">
        <v>0</v>
      </c>
      <c r="L18">
        <v>0</v>
      </c>
      <c r="M18">
        <v>0</v>
      </c>
      <c r="N18">
        <v>2</v>
      </c>
      <c r="O18">
        <v>1</v>
      </c>
      <c r="P18">
        <v>0</v>
      </c>
      <c r="Q18">
        <v>1</v>
      </c>
      <c r="R18">
        <v>1</v>
      </c>
      <c r="S18">
        <v>0</v>
      </c>
      <c r="T18">
        <v>1</v>
      </c>
      <c r="U18">
        <v>1</v>
      </c>
      <c r="V18">
        <v>0</v>
      </c>
      <c r="W18">
        <v>0</v>
      </c>
      <c r="X18">
        <v>0</v>
      </c>
      <c r="Y18">
        <v>1</v>
      </c>
      <c r="Z18">
        <v>0</v>
      </c>
      <c r="AA18">
        <v>0</v>
      </c>
      <c r="AB18" t="s">
        <v>40</v>
      </c>
      <c r="AC18" t="s">
        <v>40</v>
      </c>
      <c r="AD18" t="s">
        <v>40</v>
      </c>
      <c r="AE18">
        <v>1</v>
      </c>
      <c r="AF18">
        <v>0</v>
      </c>
      <c r="AG18">
        <v>0</v>
      </c>
      <c r="AH18">
        <v>0</v>
      </c>
      <c r="AI18">
        <v>1</v>
      </c>
      <c r="AJ18">
        <v>0</v>
      </c>
      <c r="AK18">
        <v>1</v>
      </c>
      <c r="AL18">
        <v>0</v>
      </c>
      <c r="AM18">
        <v>1</v>
      </c>
      <c r="AN18">
        <v>0</v>
      </c>
    </row>
    <row r="19" spans="1:40" x14ac:dyDescent="0.25">
      <c r="A19" t="s">
        <v>47</v>
      </c>
      <c r="B19" s="1">
        <v>41740</v>
      </c>
      <c r="C19" s="1">
        <v>42355</v>
      </c>
      <c r="D19">
        <v>0</v>
      </c>
      <c r="E19">
        <v>0</v>
      </c>
      <c r="F19">
        <v>0</v>
      </c>
      <c r="G19">
        <v>0</v>
      </c>
      <c r="H19">
        <v>0</v>
      </c>
      <c r="I19">
        <v>1</v>
      </c>
      <c r="J19">
        <v>0</v>
      </c>
      <c r="K19">
        <v>0</v>
      </c>
      <c r="L19">
        <v>0</v>
      </c>
      <c r="M19">
        <v>0</v>
      </c>
      <c r="N19">
        <v>3</v>
      </c>
      <c r="O19">
        <v>1</v>
      </c>
      <c r="P19">
        <v>0</v>
      </c>
      <c r="Q19">
        <v>1</v>
      </c>
      <c r="R19">
        <v>1</v>
      </c>
      <c r="S19">
        <v>0</v>
      </c>
      <c r="T19">
        <v>1</v>
      </c>
      <c r="U19">
        <v>1</v>
      </c>
      <c r="V19">
        <v>0</v>
      </c>
      <c r="W19">
        <v>0</v>
      </c>
      <c r="X19">
        <v>0</v>
      </c>
      <c r="Y19">
        <v>1</v>
      </c>
      <c r="Z19">
        <v>0</v>
      </c>
      <c r="AA19">
        <v>0</v>
      </c>
      <c r="AB19" t="s">
        <v>40</v>
      </c>
      <c r="AC19" t="s">
        <v>40</v>
      </c>
      <c r="AD19" t="s">
        <v>40</v>
      </c>
      <c r="AE19">
        <v>1</v>
      </c>
      <c r="AF19">
        <v>0</v>
      </c>
      <c r="AG19">
        <v>0</v>
      </c>
      <c r="AH19">
        <v>0</v>
      </c>
      <c r="AI19">
        <v>1</v>
      </c>
      <c r="AJ19">
        <v>0</v>
      </c>
      <c r="AK19">
        <v>1</v>
      </c>
      <c r="AL19">
        <v>0</v>
      </c>
      <c r="AM19">
        <v>1</v>
      </c>
      <c r="AN19">
        <v>0</v>
      </c>
    </row>
    <row r="20" spans="1:40" x14ac:dyDescent="0.25">
      <c r="A20" t="s">
        <v>47</v>
      </c>
      <c r="B20" s="1">
        <v>42356</v>
      </c>
      <c r="C20" s="1">
        <v>42592</v>
      </c>
      <c r="D20">
        <v>0</v>
      </c>
      <c r="E20">
        <v>0</v>
      </c>
      <c r="F20">
        <v>0</v>
      </c>
      <c r="G20">
        <v>0</v>
      </c>
      <c r="H20">
        <v>0</v>
      </c>
      <c r="I20">
        <v>1</v>
      </c>
      <c r="J20">
        <v>0</v>
      </c>
      <c r="K20">
        <v>0</v>
      </c>
      <c r="L20">
        <v>0</v>
      </c>
      <c r="M20">
        <v>0</v>
      </c>
      <c r="N20">
        <v>4</v>
      </c>
      <c r="O20">
        <v>1</v>
      </c>
      <c r="P20">
        <v>0</v>
      </c>
      <c r="Q20">
        <v>1</v>
      </c>
      <c r="R20">
        <v>1</v>
      </c>
      <c r="S20">
        <v>0</v>
      </c>
      <c r="T20">
        <v>1</v>
      </c>
      <c r="U20">
        <v>1</v>
      </c>
      <c r="V20">
        <v>0</v>
      </c>
      <c r="W20">
        <v>0</v>
      </c>
      <c r="X20">
        <v>0</v>
      </c>
      <c r="Y20">
        <v>1</v>
      </c>
      <c r="Z20">
        <v>0</v>
      </c>
      <c r="AA20">
        <v>0</v>
      </c>
      <c r="AB20" t="s">
        <v>40</v>
      </c>
      <c r="AC20" t="s">
        <v>40</v>
      </c>
      <c r="AD20" t="s">
        <v>40</v>
      </c>
      <c r="AE20">
        <v>1</v>
      </c>
      <c r="AF20">
        <v>0</v>
      </c>
      <c r="AG20">
        <v>0</v>
      </c>
      <c r="AH20">
        <v>0</v>
      </c>
      <c r="AI20">
        <v>1</v>
      </c>
      <c r="AJ20">
        <v>0</v>
      </c>
      <c r="AK20">
        <v>1</v>
      </c>
      <c r="AL20">
        <v>0</v>
      </c>
      <c r="AM20">
        <v>1</v>
      </c>
      <c r="AN20">
        <v>0</v>
      </c>
    </row>
    <row r="21" spans="1:40" x14ac:dyDescent="0.25">
      <c r="A21" t="s">
        <v>47</v>
      </c>
      <c r="B21" s="1">
        <v>42593</v>
      </c>
      <c r="C21" s="1">
        <v>42917</v>
      </c>
      <c r="D21">
        <v>0</v>
      </c>
      <c r="E21">
        <v>0</v>
      </c>
      <c r="F21">
        <v>0</v>
      </c>
      <c r="G21">
        <v>0</v>
      </c>
      <c r="H21">
        <v>0</v>
      </c>
      <c r="I21">
        <v>1</v>
      </c>
      <c r="J21">
        <v>0</v>
      </c>
      <c r="K21">
        <v>0</v>
      </c>
      <c r="L21">
        <v>0</v>
      </c>
      <c r="M21">
        <v>0</v>
      </c>
      <c r="N21">
        <v>5</v>
      </c>
      <c r="O21">
        <v>1</v>
      </c>
      <c r="P21">
        <v>0</v>
      </c>
      <c r="Q21">
        <v>1</v>
      </c>
      <c r="R21">
        <v>1</v>
      </c>
      <c r="S21">
        <v>0</v>
      </c>
      <c r="T21">
        <v>1</v>
      </c>
      <c r="U21">
        <v>1</v>
      </c>
      <c r="V21">
        <v>0</v>
      </c>
      <c r="W21">
        <v>0</v>
      </c>
      <c r="X21">
        <v>0</v>
      </c>
      <c r="Y21">
        <v>1</v>
      </c>
      <c r="Z21">
        <v>0</v>
      </c>
      <c r="AA21">
        <v>0</v>
      </c>
      <c r="AB21" t="s">
        <v>40</v>
      </c>
      <c r="AC21" t="s">
        <v>40</v>
      </c>
      <c r="AD21" t="s">
        <v>40</v>
      </c>
      <c r="AE21">
        <v>1</v>
      </c>
      <c r="AF21">
        <v>0</v>
      </c>
      <c r="AG21">
        <v>0</v>
      </c>
      <c r="AH21">
        <v>0</v>
      </c>
      <c r="AI21">
        <v>1</v>
      </c>
      <c r="AJ21">
        <v>0</v>
      </c>
      <c r="AK21">
        <v>1</v>
      </c>
      <c r="AL21">
        <v>0</v>
      </c>
      <c r="AM21">
        <v>1</v>
      </c>
      <c r="AN21">
        <v>0</v>
      </c>
    </row>
    <row r="22" spans="1:40" x14ac:dyDescent="0.25">
      <c r="A22" t="s">
        <v>48</v>
      </c>
      <c r="B22" s="1">
        <v>41091</v>
      </c>
      <c r="C22" s="1">
        <v>41435</v>
      </c>
      <c r="D22">
        <v>0</v>
      </c>
      <c r="E22">
        <v>0</v>
      </c>
      <c r="F22">
        <v>1</v>
      </c>
      <c r="G22">
        <v>0</v>
      </c>
      <c r="H22">
        <v>0</v>
      </c>
      <c r="I22">
        <v>0</v>
      </c>
      <c r="J22">
        <v>0</v>
      </c>
      <c r="K22">
        <v>0</v>
      </c>
      <c r="L22">
        <v>0</v>
      </c>
      <c r="M22">
        <v>0</v>
      </c>
      <c r="N22">
        <v>1</v>
      </c>
      <c r="O22">
        <v>1</v>
      </c>
      <c r="P22">
        <v>0</v>
      </c>
      <c r="Q22">
        <v>1</v>
      </c>
      <c r="R22">
        <v>1</v>
      </c>
      <c r="S22">
        <v>0</v>
      </c>
      <c r="T22">
        <v>1</v>
      </c>
      <c r="U22">
        <v>1</v>
      </c>
      <c r="V22">
        <v>0</v>
      </c>
      <c r="W22">
        <v>0</v>
      </c>
      <c r="X22">
        <v>0</v>
      </c>
      <c r="Y22">
        <v>1</v>
      </c>
      <c r="Z22">
        <v>0</v>
      </c>
      <c r="AA22">
        <v>0</v>
      </c>
      <c r="AB22" t="s">
        <v>40</v>
      </c>
      <c r="AC22" t="s">
        <v>40</v>
      </c>
      <c r="AD22" t="s">
        <v>40</v>
      </c>
      <c r="AE22">
        <v>0</v>
      </c>
      <c r="AF22">
        <v>1</v>
      </c>
      <c r="AG22">
        <v>0</v>
      </c>
      <c r="AH22">
        <v>0</v>
      </c>
      <c r="AI22">
        <v>0</v>
      </c>
      <c r="AJ22">
        <v>0</v>
      </c>
      <c r="AK22">
        <v>1</v>
      </c>
      <c r="AL22">
        <v>0</v>
      </c>
      <c r="AM22">
        <v>0</v>
      </c>
      <c r="AN22">
        <v>0</v>
      </c>
    </row>
    <row r="23" spans="1:40" x14ac:dyDescent="0.25">
      <c r="A23" t="s">
        <v>48</v>
      </c>
      <c r="B23" s="1">
        <v>41436</v>
      </c>
      <c r="C23" s="1">
        <v>41836</v>
      </c>
      <c r="D23">
        <v>0</v>
      </c>
      <c r="E23">
        <v>0</v>
      </c>
      <c r="F23">
        <v>0</v>
      </c>
      <c r="G23">
        <v>0</v>
      </c>
      <c r="H23">
        <v>0</v>
      </c>
      <c r="I23">
        <v>1</v>
      </c>
      <c r="J23">
        <v>0</v>
      </c>
      <c r="K23">
        <v>0</v>
      </c>
      <c r="L23">
        <v>0</v>
      </c>
      <c r="M23">
        <v>0</v>
      </c>
      <c r="N23">
        <v>2</v>
      </c>
      <c r="O23">
        <v>1</v>
      </c>
      <c r="P23">
        <v>0</v>
      </c>
      <c r="Q23">
        <v>1</v>
      </c>
      <c r="R23">
        <v>1</v>
      </c>
      <c r="S23">
        <v>0</v>
      </c>
      <c r="T23">
        <v>1</v>
      </c>
      <c r="U23">
        <v>1</v>
      </c>
      <c r="V23">
        <v>0</v>
      </c>
      <c r="W23">
        <v>0</v>
      </c>
      <c r="X23">
        <v>0</v>
      </c>
      <c r="Y23">
        <v>1</v>
      </c>
      <c r="Z23">
        <v>0</v>
      </c>
      <c r="AA23">
        <v>0</v>
      </c>
      <c r="AB23" t="s">
        <v>40</v>
      </c>
      <c r="AC23" t="s">
        <v>40</v>
      </c>
      <c r="AD23" t="s">
        <v>40</v>
      </c>
      <c r="AE23">
        <v>0</v>
      </c>
      <c r="AF23">
        <v>1</v>
      </c>
      <c r="AG23">
        <v>0</v>
      </c>
      <c r="AH23">
        <v>0</v>
      </c>
      <c r="AI23">
        <v>0</v>
      </c>
      <c r="AJ23">
        <v>0</v>
      </c>
      <c r="AK23">
        <v>1</v>
      </c>
      <c r="AL23">
        <v>0</v>
      </c>
      <c r="AM23">
        <v>0</v>
      </c>
      <c r="AN23">
        <v>0</v>
      </c>
    </row>
    <row r="24" spans="1:40" x14ac:dyDescent="0.25">
      <c r="A24" t="s">
        <v>48</v>
      </c>
      <c r="B24" s="1">
        <v>41837</v>
      </c>
      <c r="C24" s="1">
        <v>42060</v>
      </c>
      <c r="D24">
        <v>0</v>
      </c>
      <c r="E24">
        <v>0</v>
      </c>
      <c r="F24">
        <v>0</v>
      </c>
      <c r="G24">
        <v>0</v>
      </c>
      <c r="H24">
        <v>0</v>
      </c>
      <c r="I24">
        <v>1</v>
      </c>
      <c r="J24">
        <v>0</v>
      </c>
      <c r="K24">
        <v>0</v>
      </c>
      <c r="L24">
        <v>0</v>
      </c>
      <c r="M24">
        <v>0</v>
      </c>
      <c r="N24">
        <v>3</v>
      </c>
      <c r="O24">
        <v>1</v>
      </c>
      <c r="P24">
        <v>0</v>
      </c>
      <c r="Q24">
        <v>1</v>
      </c>
      <c r="R24">
        <v>1</v>
      </c>
      <c r="S24">
        <v>0</v>
      </c>
      <c r="T24">
        <v>1</v>
      </c>
      <c r="U24">
        <v>1</v>
      </c>
      <c r="V24">
        <v>0</v>
      </c>
      <c r="W24">
        <v>0</v>
      </c>
      <c r="X24">
        <v>0</v>
      </c>
      <c r="Y24">
        <v>1</v>
      </c>
      <c r="Z24">
        <v>0</v>
      </c>
      <c r="AA24">
        <v>0</v>
      </c>
      <c r="AB24" t="s">
        <v>40</v>
      </c>
      <c r="AC24" t="s">
        <v>40</v>
      </c>
      <c r="AD24" t="s">
        <v>40</v>
      </c>
      <c r="AE24">
        <v>0</v>
      </c>
      <c r="AF24">
        <v>1</v>
      </c>
      <c r="AG24">
        <v>0</v>
      </c>
      <c r="AH24">
        <v>0</v>
      </c>
      <c r="AI24">
        <v>0</v>
      </c>
      <c r="AJ24">
        <v>0</v>
      </c>
      <c r="AK24">
        <v>1</v>
      </c>
      <c r="AL24">
        <v>0</v>
      </c>
      <c r="AM24">
        <v>0</v>
      </c>
      <c r="AN24">
        <v>0</v>
      </c>
    </row>
    <row r="25" spans="1:40" x14ac:dyDescent="0.25">
      <c r="A25" t="s">
        <v>48</v>
      </c>
      <c r="B25" s="1">
        <v>42061</v>
      </c>
      <c r="C25" s="1">
        <v>42917</v>
      </c>
      <c r="D25">
        <v>0</v>
      </c>
      <c r="E25">
        <v>0</v>
      </c>
      <c r="F25">
        <v>0</v>
      </c>
      <c r="G25">
        <v>0</v>
      </c>
      <c r="H25">
        <v>0</v>
      </c>
      <c r="I25">
        <v>1</v>
      </c>
      <c r="J25">
        <v>0</v>
      </c>
      <c r="K25">
        <v>0</v>
      </c>
      <c r="L25">
        <v>0</v>
      </c>
      <c r="M25">
        <v>0</v>
      </c>
      <c r="N25">
        <v>4</v>
      </c>
      <c r="O25">
        <v>1</v>
      </c>
      <c r="P25">
        <v>0</v>
      </c>
      <c r="Q25">
        <v>1</v>
      </c>
      <c r="R25">
        <v>1</v>
      </c>
      <c r="S25">
        <v>0</v>
      </c>
      <c r="T25">
        <v>1</v>
      </c>
      <c r="U25">
        <v>1</v>
      </c>
      <c r="V25">
        <v>0</v>
      </c>
      <c r="W25">
        <v>0</v>
      </c>
      <c r="X25">
        <v>0</v>
      </c>
      <c r="Y25">
        <v>1</v>
      </c>
      <c r="Z25">
        <v>0</v>
      </c>
      <c r="AA25">
        <v>0</v>
      </c>
      <c r="AB25" t="s">
        <v>40</v>
      </c>
      <c r="AC25" t="s">
        <v>40</v>
      </c>
      <c r="AD25" t="s">
        <v>40</v>
      </c>
      <c r="AE25">
        <v>0</v>
      </c>
      <c r="AF25">
        <v>1</v>
      </c>
      <c r="AG25">
        <v>0</v>
      </c>
      <c r="AH25">
        <v>0</v>
      </c>
      <c r="AI25">
        <v>0</v>
      </c>
      <c r="AJ25">
        <v>0</v>
      </c>
      <c r="AK25">
        <v>1</v>
      </c>
      <c r="AL25">
        <v>0</v>
      </c>
      <c r="AM25">
        <v>0</v>
      </c>
      <c r="AN25">
        <v>0</v>
      </c>
    </row>
    <row r="26" spans="1:40" x14ac:dyDescent="0.25">
      <c r="A26" t="s">
        <v>49</v>
      </c>
      <c r="B26" s="1">
        <v>41091</v>
      </c>
      <c r="C26" s="1">
        <v>41455</v>
      </c>
      <c r="D26">
        <v>0</v>
      </c>
      <c r="E26">
        <v>1</v>
      </c>
      <c r="F26">
        <v>0</v>
      </c>
      <c r="G26">
        <v>0</v>
      </c>
      <c r="H26">
        <v>0</v>
      </c>
      <c r="I26">
        <v>0</v>
      </c>
      <c r="J26">
        <v>0</v>
      </c>
      <c r="K26">
        <v>0</v>
      </c>
      <c r="L26">
        <v>0</v>
      </c>
      <c r="M26">
        <v>0</v>
      </c>
      <c r="N26">
        <v>1</v>
      </c>
      <c r="O26">
        <v>1</v>
      </c>
      <c r="P26">
        <v>0</v>
      </c>
      <c r="Q26">
        <v>1</v>
      </c>
      <c r="R26">
        <v>1</v>
      </c>
      <c r="S26">
        <v>0</v>
      </c>
      <c r="T26">
        <v>2</v>
      </c>
      <c r="U26" t="s">
        <v>40</v>
      </c>
      <c r="V26" t="s">
        <v>40</v>
      </c>
      <c r="W26" t="s">
        <v>40</v>
      </c>
      <c r="X26" t="s">
        <v>40</v>
      </c>
      <c r="Y26">
        <v>1</v>
      </c>
      <c r="Z26">
        <v>0</v>
      </c>
      <c r="AA26">
        <v>0</v>
      </c>
      <c r="AB26" t="s">
        <v>40</v>
      </c>
      <c r="AC26" t="s">
        <v>40</v>
      </c>
      <c r="AD26" t="s">
        <v>40</v>
      </c>
      <c r="AE26">
        <v>0</v>
      </c>
      <c r="AF26">
        <v>1</v>
      </c>
      <c r="AG26">
        <v>0</v>
      </c>
      <c r="AH26">
        <v>0</v>
      </c>
      <c r="AI26">
        <v>0</v>
      </c>
      <c r="AJ26">
        <v>0</v>
      </c>
      <c r="AK26">
        <v>0</v>
      </c>
      <c r="AL26" t="s">
        <v>40</v>
      </c>
      <c r="AM26" t="s">
        <v>40</v>
      </c>
      <c r="AN26" t="s">
        <v>40</v>
      </c>
    </row>
    <row r="27" spans="1:40" x14ac:dyDescent="0.25">
      <c r="A27" t="s">
        <v>49</v>
      </c>
      <c r="B27" s="1">
        <v>41456</v>
      </c>
      <c r="C27" s="1">
        <v>42551</v>
      </c>
      <c r="D27">
        <v>1</v>
      </c>
      <c r="E27">
        <v>0</v>
      </c>
      <c r="F27">
        <v>0</v>
      </c>
      <c r="G27">
        <v>0</v>
      </c>
      <c r="H27">
        <v>0</v>
      </c>
      <c r="I27">
        <v>0</v>
      </c>
      <c r="J27">
        <v>0</v>
      </c>
      <c r="K27">
        <v>0</v>
      </c>
      <c r="L27">
        <v>0</v>
      </c>
      <c r="M27">
        <v>0</v>
      </c>
      <c r="N27">
        <v>2</v>
      </c>
      <c r="O27">
        <v>1</v>
      </c>
      <c r="P27">
        <v>0</v>
      </c>
      <c r="Q27">
        <v>1</v>
      </c>
      <c r="R27">
        <v>1</v>
      </c>
      <c r="S27">
        <v>0</v>
      </c>
      <c r="T27">
        <v>2</v>
      </c>
      <c r="U27" t="s">
        <v>40</v>
      </c>
      <c r="V27" t="s">
        <v>40</v>
      </c>
      <c r="W27" t="s">
        <v>40</v>
      </c>
      <c r="X27" t="s">
        <v>40</v>
      </c>
      <c r="Y27">
        <v>1</v>
      </c>
      <c r="Z27">
        <v>0</v>
      </c>
      <c r="AA27">
        <v>0</v>
      </c>
      <c r="AB27" t="s">
        <v>40</v>
      </c>
      <c r="AC27" t="s">
        <v>40</v>
      </c>
      <c r="AD27" t="s">
        <v>40</v>
      </c>
      <c r="AE27">
        <v>0</v>
      </c>
      <c r="AF27">
        <v>1</v>
      </c>
      <c r="AG27">
        <v>0</v>
      </c>
      <c r="AH27">
        <v>0</v>
      </c>
      <c r="AI27">
        <v>0</v>
      </c>
      <c r="AJ27">
        <v>0</v>
      </c>
      <c r="AK27">
        <v>0</v>
      </c>
      <c r="AL27" t="s">
        <v>40</v>
      </c>
      <c r="AM27" t="s">
        <v>40</v>
      </c>
      <c r="AN27" t="s">
        <v>40</v>
      </c>
    </row>
    <row r="28" spans="1:40" x14ac:dyDescent="0.25">
      <c r="A28" t="s">
        <v>49</v>
      </c>
      <c r="B28" s="1">
        <v>42552</v>
      </c>
      <c r="C28" s="1">
        <v>42917</v>
      </c>
      <c r="D28">
        <v>1</v>
      </c>
      <c r="E28">
        <v>0</v>
      </c>
      <c r="F28">
        <v>0</v>
      </c>
      <c r="G28">
        <v>0</v>
      </c>
      <c r="H28">
        <v>0</v>
      </c>
      <c r="I28">
        <v>0</v>
      </c>
      <c r="J28">
        <v>0</v>
      </c>
      <c r="K28">
        <v>0</v>
      </c>
      <c r="L28">
        <v>0</v>
      </c>
      <c r="M28">
        <v>0</v>
      </c>
      <c r="N28">
        <v>3</v>
      </c>
      <c r="O28">
        <v>1</v>
      </c>
      <c r="P28">
        <v>0</v>
      </c>
      <c r="Q28">
        <v>1</v>
      </c>
      <c r="R28">
        <v>1</v>
      </c>
      <c r="S28">
        <v>0</v>
      </c>
      <c r="T28">
        <v>2</v>
      </c>
      <c r="U28" t="s">
        <v>40</v>
      </c>
      <c r="V28" t="s">
        <v>40</v>
      </c>
      <c r="W28" t="s">
        <v>40</v>
      </c>
      <c r="X28" t="s">
        <v>40</v>
      </c>
      <c r="Y28">
        <v>1</v>
      </c>
      <c r="Z28">
        <v>0</v>
      </c>
      <c r="AA28">
        <v>0</v>
      </c>
      <c r="AB28" t="s">
        <v>40</v>
      </c>
      <c r="AC28" t="s">
        <v>40</v>
      </c>
      <c r="AD28" t="s">
        <v>40</v>
      </c>
      <c r="AE28">
        <v>0</v>
      </c>
      <c r="AF28">
        <v>1</v>
      </c>
      <c r="AG28">
        <v>0</v>
      </c>
      <c r="AH28">
        <v>0</v>
      </c>
      <c r="AI28">
        <v>0</v>
      </c>
      <c r="AJ28">
        <v>0</v>
      </c>
      <c r="AK28">
        <v>1</v>
      </c>
      <c r="AL28">
        <v>0</v>
      </c>
      <c r="AM28">
        <v>1</v>
      </c>
      <c r="AN28">
        <v>0</v>
      </c>
    </row>
    <row r="29" spans="1:40" x14ac:dyDescent="0.25">
      <c r="A29" t="s">
        <v>50</v>
      </c>
      <c r="B29" s="1">
        <v>41091</v>
      </c>
      <c r="C29" s="1">
        <v>42185</v>
      </c>
      <c r="D29">
        <v>0</v>
      </c>
      <c r="E29">
        <v>0</v>
      </c>
      <c r="F29">
        <v>0</v>
      </c>
      <c r="G29">
        <v>1</v>
      </c>
      <c r="H29">
        <v>0</v>
      </c>
      <c r="I29">
        <v>0</v>
      </c>
      <c r="J29">
        <v>0</v>
      </c>
      <c r="K29">
        <v>0</v>
      </c>
      <c r="L29">
        <v>0</v>
      </c>
      <c r="M29">
        <v>0</v>
      </c>
      <c r="N29">
        <v>1</v>
      </c>
      <c r="O29">
        <v>1</v>
      </c>
      <c r="P29">
        <v>0</v>
      </c>
      <c r="Q29">
        <v>1</v>
      </c>
      <c r="R29">
        <v>1</v>
      </c>
      <c r="S29">
        <v>0</v>
      </c>
      <c r="T29">
        <v>2</v>
      </c>
      <c r="U29" t="s">
        <v>40</v>
      </c>
      <c r="V29" t="s">
        <v>40</v>
      </c>
      <c r="W29" t="s">
        <v>40</v>
      </c>
      <c r="X29" t="s">
        <v>40</v>
      </c>
      <c r="Y29">
        <v>1</v>
      </c>
      <c r="Z29">
        <v>0</v>
      </c>
      <c r="AA29">
        <v>0</v>
      </c>
      <c r="AB29" t="s">
        <v>40</v>
      </c>
      <c r="AC29" t="s">
        <v>40</v>
      </c>
      <c r="AD29" t="s">
        <v>40</v>
      </c>
      <c r="AE29">
        <v>1</v>
      </c>
      <c r="AF29">
        <v>1</v>
      </c>
      <c r="AG29">
        <v>0</v>
      </c>
      <c r="AH29">
        <v>0</v>
      </c>
      <c r="AI29">
        <v>0</v>
      </c>
      <c r="AJ29">
        <v>0</v>
      </c>
      <c r="AK29">
        <v>0</v>
      </c>
      <c r="AL29" t="s">
        <v>40</v>
      </c>
      <c r="AM29" t="s">
        <v>40</v>
      </c>
      <c r="AN29" t="s">
        <v>40</v>
      </c>
    </row>
    <row r="30" spans="1:40" x14ac:dyDescent="0.25">
      <c r="A30" t="s">
        <v>50</v>
      </c>
      <c r="B30" s="1">
        <v>42186</v>
      </c>
      <c r="C30" s="1">
        <v>42917</v>
      </c>
      <c r="D30">
        <v>0</v>
      </c>
      <c r="E30">
        <v>0</v>
      </c>
      <c r="F30">
        <v>0</v>
      </c>
      <c r="G30">
        <v>0</v>
      </c>
      <c r="H30">
        <v>0</v>
      </c>
      <c r="I30">
        <v>0</v>
      </c>
      <c r="J30">
        <v>0</v>
      </c>
      <c r="K30">
        <v>1</v>
      </c>
      <c r="L30">
        <v>0</v>
      </c>
      <c r="M30">
        <v>0</v>
      </c>
      <c r="N30">
        <v>2</v>
      </c>
      <c r="O30">
        <v>1</v>
      </c>
      <c r="P30">
        <v>0</v>
      </c>
      <c r="Q30">
        <v>1</v>
      </c>
      <c r="R30">
        <v>1</v>
      </c>
      <c r="S30">
        <v>0</v>
      </c>
      <c r="T30">
        <v>2</v>
      </c>
      <c r="U30" t="s">
        <v>40</v>
      </c>
      <c r="V30" t="s">
        <v>40</v>
      </c>
      <c r="W30" t="s">
        <v>40</v>
      </c>
      <c r="X30" t="s">
        <v>40</v>
      </c>
      <c r="Y30">
        <v>1</v>
      </c>
      <c r="Z30">
        <v>0</v>
      </c>
      <c r="AA30">
        <v>0</v>
      </c>
      <c r="AB30" t="s">
        <v>40</v>
      </c>
      <c r="AC30" t="s">
        <v>40</v>
      </c>
      <c r="AD30" t="s">
        <v>40</v>
      </c>
      <c r="AE30">
        <v>1</v>
      </c>
      <c r="AF30">
        <v>1</v>
      </c>
      <c r="AG30">
        <v>0</v>
      </c>
      <c r="AH30">
        <v>0</v>
      </c>
      <c r="AI30">
        <v>0</v>
      </c>
      <c r="AJ30">
        <v>0</v>
      </c>
      <c r="AK30">
        <v>0</v>
      </c>
      <c r="AL30" t="s">
        <v>40</v>
      </c>
      <c r="AM30" t="s">
        <v>40</v>
      </c>
      <c r="AN30" t="s">
        <v>40</v>
      </c>
    </row>
    <row r="31" spans="1:40" x14ac:dyDescent="0.25">
      <c r="A31" t="s">
        <v>51</v>
      </c>
      <c r="B31" s="1">
        <v>41091</v>
      </c>
      <c r="C31" s="1">
        <v>42551</v>
      </c>
      <c r="D31">
        <v>0</v>
      </c>
      <c r="E31">
        <v>0</v>
      </c>
      <c r="F31">
        <v>0</v>
      </c>
      <c r="G31">
        <v>1</v>
      </c>
      <c r="H31">
        <v>0</v>
      </c>
      <c r="I31">
        <v>0</v>
      </c>
      <c r="J31">
        <v>0</v>
      </c>
      <c r="K31">
        <v>0</v>
      </c>
      <c r="L31">
        <v>0</v>
      </c>
      <c r="M31">
        <v>0</v>
      </c>
      <c r="N31">
        <v>1</v>
      </c>
      <c r="O31">
        <v>1</v>
      </c>
      <c r="P31">
        <v>0</v>
      </c>
      <c r="Q31">
        <v>1</v>
      </c>
      <c r="R31">
        <v>1</v>
      </c>
      <c r="S31">
        <v>0</v>
      </c>
      <c r="T31">
        <v>1</v>
      </c>
      <c r="U31">
        <v>1</v>
      </c>
      <c r="V31">
        <v>1</v>
      </c>
      <c r="W31">
        <v>0</v>
      </c>
      <c r="X31">
        <v>0</v>
      </c>
      <c r="Y31">
        <v>1</v>
      </c>
      <c r="Z31">
        <v>0</v>
      </c>
      <c r="AA31">
        <v>0</v>
      </c>
      <c r="AB31" t="s">
        <v>40</v>
      </c>
      <c r="AC31" t="s">
        <v>40</v>
      </c>
      <c r="AD31" t="s">
        <v>40</v>
      </c>
      <c r="AE31">
        <v>0</v>
      </c>
      <c r="AF31">
        <v>1</v>
      </c>
      <c r="AG31">
        <v>0</v>
      </c>
      <c r="AH31">
        <v>0</v>
      </c>
      <c r="AI31">
        <v>0</v>
      </c>
      <c r="AJ31">
        <v>0</v>
      </c>
      <c r="AK31">
        <v>1</v>
      </c>
      <c r="AL31">
        <v>0</v>
      </c>
      <c r="AM31">
        <v>1</v>
      </c>
      <c r="AN31">
        <v>0</v>
      </c>
    </row>
    <row r="32" spans="1:40" x14ac:dyDescent="0.25">
      <c r="A32" t="s">
        <v>51</v>
      </c>
      <c r="B32" s="1">
        <v>42552</v>
      </c>
      <c r="C32" s="1">
        <v>42917</v>
      </c>
      <c r="D32">
        <v>0</v>
      </c>
      <c r="E32">
        <v>0</v>
      </c>
      <c r="F32">
        <v>0</v>
      </c>
      <c r="G32">
        <v>0</v>
      </c>
      <c r="H32">
        <v>0</v>
      </c>
      <c r="I32">
        <v>0</v>
      </c>
      <c r="J32">
        <v>0</v>
      </c>
      <c r="K32">
        <v>0</v>
      </c>
      <c r="L32">
        <v>1</v>
      </c>
      <c r="M32">
        <v>0</v>
      </c>
      <c r="N32">
        <v>2</v>
      </c>
      <c r="O32">
        <v>1</v>
      </c>
      <c r="P32">
        <v>0</v>
      </c>
      <c r="Q32">
        <v>1</v>
      </c>
      <c r="R32">
        <v>1</v>
      </c>
      <c r="S32">
        <v>0</v>
      </c>
      <c r="T32">
        <v>1</v>
      </c>
      <c r="U32">
        <v>1</v>
      </c>
      <c r="V32">
        <v>1</v>
      </c>
      <c r="W32">
        <v>0</v>
      </c>
      <c r="X32">
        <v>0</v>
      </c>
      <c r="Y32">
        <v>1</v>
      </c>
      <c r="Z32">
        <v>0</v>
      </c>
      <c r="AA32">
        <v>0</v>
      </c>
      <c r="AB32" t="s">
        <v>40</v>
      </c>
      <c r="AC32" t="s">
        <v>40</v>
      </c>
      <c r="AD32" t="s">
        <v>40</v>
      </c>
      <c r="AE32">
        <v>0</v>
      </c>
      <c r="AF32">
        <v>1</v>
      </c>
      <c r="AG32">
        <v>0</v>
      </c>
      <c r="AH32">
        <v>0</v>
      </c>
      <c r="AI32">
        <v>0</v>
      </c>
      <c r="AJ32">
        <v>0</v>
      </c>
      <c r="AK32">
        <v>1</v>
      </c>
      <c r="AL32">
        <v>0</v>
      </c>
      <c r="AM32">
        <v>1</v>
      </c>
      <c r="AN32">
        <v>0</v>
      </c>
    </row>
    <row r="33" spans="1:40" x14ac:dyDescent="0.25">
      <c r="A33" t="s">
        <v>52</v>
      </c>
      <c r="B33" s="1">
        <v>41091</v>
      </c>
      <c r="C33" s="1">
        <v>41820</v>
      </c>
      <c r="D33">
        <v>0</v>
      </c>
      <c r="E33">
        <v>0</v>
      </c>
      <c r="F33">
        <v>0</v>
      </c>
      <c r="G33">
        <v>1</v>
      </c>
      <c r="H33">
        <v>0</v>
      </c>
      <c r="I33">
        <v>0</v>
      </c>
      <c r="J33">
        <v>0</v>
      </c>
      <c r="K33">
        <v>0</v>
      </c>
      <c r="L33">
        <v>0</v>
      </c>
      <c r="M33">
        <v>0</v>
      </c>
      <c r="N33">
        <v>1</v>
      </c>
      <c r="O33">
        <v>1</v>
      </c>
      <c r="P33">
        <v>0</v>
      </c>
      <c r="Q33">
        <v>1</v>
      </c>
      <c r="R33">
        <v>1</v>
      </c>
      <c r="S33">
        <v>0</v>
      </c>
      <c r="T33">
        <v>2</v>
      </c>
      <c r="U33" t="s">
        <v>40</v>
      </c>
      <c r="V33" t="s">
        <v>40</v>
      </c>
      <c r="W33" t="s">
        <v>40</v>
      </c>
      <c r="X33" t="s">
        <v>40</v>
      </c>
      <c r="Y33">
        <v>0</v>
      </c>
      <c r="Z33" t="s">
        <v>40</v>
      </c>
      <c r="AA33" t="s">
        <v>40</v>
      </c>
      <c r="AB33" t="s">
        <v>40</v>
      </c>
      <c r="AC33" t="s">
        <v>40</v>
      </c>
      <c r="AD33" t="s">
        <v>40</v>
      </c>
      <c r="AE33" t="s">
        <v>40</v>
      </c>
      <c r="AF33" t="s">
        <v>40</v>
      </c>
      <c r="AG33" t="s">
        <v>40</v>
      </c>
      <c r="AH33" t="s">
        <v>40</v>
      </c>
      <c r="AI33" t="s">
        <v>40</v>
      </c>
      <c r="AJ33" t="s">
        <v>40</v>
      </c>
      <c r="AK33">
        <v>0</v>
      </c>
      <c r="AL33" t="s">
        <v>40</v>
      </c>
      <c r="AM33" t="s">
        <v>40</v>
      </c>
      <c r="AN33" t="s">
        <v>40</v>
      </c>
    </row>
    <row r="34" spans="1:40" x14ac:dyDescent="0.25">
      <c r="A34" t="s">
        <v>52</v>
      </c>
      <c r="B34" s="1">
        <v>41821</v>
      </c>
      <c r="C34" s="1">
        <v>42185</v>
      </c>
      <c r="D34">
        <v>0</v>
      </c>
      <c r="E34">
        <v>0</v>
      </c>
      <c r="F34">
        <v>0</v>
      </c>
      <c r="G34">
        <v>0</v>
      </c>
      <c r="H34">
        <v>0</v>
      </c>
      <c r="I34">
        <v>0</v>
      </c>
      <c r="J34">
        <v>1</v>
      </c>
      <c r="K34">
        <v>0</v>
      </c>
      <c r="L34">
        <v>0</v>
      </c>
      <c r="M34">
        <v>0</v>
      </c>
      <c r="N34">
        <v>2</v>
      </c>
      <c r="O34">
        <v>1</v>
      </c>
      <c r="P34">
        <v>0</v>
      </c>
      <c r="Q34">
        <v>1</v>
      </c>
      <c r="R34">
        <v>1</v>
      </c>
      <c r="S34">
        <v>0</v>
      </c>
      <c r="T34">
        <v>2</v>
      </c>
      <c r="U34" t="s">
        <v>40</v>
      </c>
      <c r="V34" t="s">
        <v>40</v>
      </c>
      <c r="W34" t="s">
        <v>40</v>
      </c>
      <c r="X34" t="s">
        <v>40</v>
      </c>
      <c r="Y34">
        <v>0</v>
      </c>
      <c r="Z34" t="s">
        <v>40</v>
      </c>
      <c r="AA34" t="s">
        <v>40</v>
      </c>
      <c r="AB34" t="s">
        <v>40</v>
      </c>
      <c r="AC34" t="s">
        <v>40</v>
      </c>
      <c r="AD34" t="s">
        <v>40</v>
      </c>
      <c r="AE34" t="s">
        <v>40</v>
      </c>
      <c r="AF34" t="s">
        <v>40</v>
      </c>
      <c r="AG34" t="s">
        <v>40</v>
      </c>
      <c r="AH34" t="s">
        <v>40</v>
      </c>
      <c r="AI34" t="s">
        <v>40</v>
      </c>
      <c r="AJ34" t="s">
        <v>40</v>
      </c>
      <c r="AK34">
        <v>0</v>
      </c>
      <c r="AL34" t="s">
        <v>40</v>
      </c>
      <c r="AM34" t="s">
        <v>40</v>
      </c>
      <c r="AN34" t="s">
        <v>40</v>
      </c>
    </row>
    <row r="35" spans="1:40" x14ac:dyDescent="0.25">
      <c r="A35" t="s">
        <v>52</v>
      </c>
      <c r="B35" s="1">
        <v>42186</v>
      </c>
      <c r="C35" s="1">
        <v>42917</v>
      </c>
      <c r="D35">
        <v>0</v>
      </c>
      <c r="E35">
        <v>0</v>
      </c>
      <c r="F35">
        <v>0</v>
      </c>
      <c r="G35">
        <v>0</v>
      </c>
      <c r="H35">
        <v>0</v>
      </c>
      <c r="I35">
        <v>0</v>
      </c>
      <c r="J35">
        <v>0</v>
      </c>
      <c r="K35">
        <v>1</v>
      </c>
      <c r="L35">
        <v>0</v>
      </c>
      <c r="M35">
        <v>0</v>
      </c>
      <c r="N35">
        <v>3</v>
      </c>
      <c r="O35">
        <v>1</v>
      </c>
      <c r="P35">
        <v>0</v>
      </c>
      <c r="Q35">
        <v>1</v>
      </c>
      <c r="R35">
        <v>1</v>
      </c>
      <c r="S35">
        <v>0</v>
      </c>
      <c r="T35">
        <v>2</v>
      </c>
      <c r="U35" t="s">
        <v>40</v>
      </c>
      <c r="V35" t="s">
        <v>40</v>
      </c>
      <c r="W35" t="s">
        <v>40</v>
      </c>
      <c r="X35" t="s">
        <v>40</v>
      </c>
      <c r="Y35">
        <v>0</v>
      </c>
      <c r="Z35" t="s">
        <v>40</v>
      </c>
      <c r="AA35" t="s">
        <v>40</v>
      </c>
      <c r="AB35" t="s">
        <v>40</v>
      </c>
      <c r="AC35" t="s">
        <v>40</v>
      </c>
      <c r="AD35" t="s">
        <v>40</v>
      </c>
      <c r="AE35">
        <v>0</v>
      </c>
      <c r="AF35" t="s">
        <v>40</v>
      </c>
      <c r="AG35" t="s">
        <v>40</v>
      </c>
      <c r="AH35" t="s">
        <v>40</v>
      </c>
      <c r="AI35" t="s">
        <v>40</v>
      </c>
      <c r="AJ35" t="s">
        <v>40</v>
      </c>
      <c r="AK35">
        <v>0</v>
      </c>
      <c r="AL35" t="s">
        <v>40</v>
      </c>
      <c r="AM35" t="s">
        <v>40</v>
      </c>
      <c r="AN35" t="s">
        <v>40</v>
      </c>
    </row>
    <row r="36" spans="1:40" x14ac:dyDescent="0.25">
      <c r="A36" t="s">
        <v>53</v>
      </c>
      <c r="B36" s="1">
        <v>41091</v>
      </c>
      <c r="C36" s="1">
        <v>42917</v>
      </c>
      <c r="D36">
        <v>0</v>
      </c>
      <c r="E36">
        <v>0</v>
      </c>
      <c r="F36">
        <v>0</v>
      </c>
      <c r="G36">
        <v>1</v>
      </c>
      <c r="H36">
        <v>0</v>
      </c>
      <c r="I36">
        <v>0</v>
      </c>
      <c r="J36">
        <v>0</v>
      </c>
      <c r="K36">
        <v>0</v>
      </c>
      <c r="L36">
        <v>0</v>
      </c>
      <c r="M36">
        <v>0</v>
      </c>
      <c r="N36">
        <v>1</v>
      </c>
      <c r="O36">
        <v>1</v>
      </c>
      <c r="P36">
        <v>0</v>
      </c>
      <c r="Q36">
        <v>0</v>
      </c>
      <c r="R36">
        <v>1</v>
      </c>
      <c r="S36">
        <v>1</v>
      </c>
      <c r="T36">
        <v>2</v>
      </c>
      <c r="U36">
        <v>0</v>
      </c>
      <c r="V36">
        <v>1</v>
      </c>
      <c r="W36">
        <v>0</v>
      </c>
      <c r="X36">
        <v>0</v>
      </c>
      <c r="Y36">
        <v>1</v>
      </c>
      <c r="Z36">
        <v>0</v>
      </c>
      <c r="AA36">
        <v>1</v>
      </c>
      <c r="AB36">
        <v>0</v>
      </c>
      <c r="AC36">
        <v>1</v>
      </c>
      <c r="AD36">
        <v>0</v>
      </c>
      <c r="AE36">
        <v>1</v>
      </c>
      <c r="AF36">
        <v>1</v>
      </c>
      <c r="AG36">
        <v>0</v>
      </c>
      <c r="AH36">
        <v>0</v>
      </c>
      <c r="AI36">
        <v>0</v>
      </c>
      <c r="AJ36">
        <v>0</v>
      </c>
      <c r="AK36">
        <v>0</v>
      </c>
      <c r="AL36" t="s">
        <v>40</v>
      </c>
      <c r="AM36" t="s">
        <v>40</v>
      </c>
      <c r="AN36" t="s">
        <v>40</v>
      </c>
    </row>
    <row r="37" spans="1:40" x14ac:dyDescent="0.25">
      <c r="A37" t="s">
        <v>54</v>
      </c>
      <c r="B37" s="1">
        <v>41091</v>
      </c>
      <c r="C37" s="1">
        <v>42128</v>
      </c>
      <c r="D37">
        <v>0</v>
      </c>
      <c r="E37">
        <v>0</v>
      </c>
      <c r="F37">
        <v>0</v>
      </c>
      <c r="G37">
        <v>1</v>
      </c>
      <c r="H37">
        <v>0</v>
      </c>
      <c r="I37">
        <v>0</v>
      </c>
      <c r="J37">
        <v>0</v>
      </c>
      <c r="K37">
        <v>0</v>
      </c>
      <c r="L37">
        <v>0</v>
      </c>
      <c r="M37">
        <v>0</v>
      </c>
      <c r="N37">
        <v>1</v>
      </c>
      <c r="O37">
        <v>1</v>
      </c>
      <c r="P37">
        <v>1</v>
      </c>
      <c r="Q37">
        <v>0</v>
      </c>
      <c r="R37">
        <v>0</v>
      </c>
      <c r="S37">
        <v>0</v>
      </c>
      <c r="T37">
        <v>2</v>
      </c>
      <c r="U37" t="s">
        <v>40</v>
      </c>
      <c r="V37" t="s">
        <v>40</v>
      </c>
      <c r="W37" t="s">
        <v>40</v>
      </c>
      <c r="X37" t="s">
        <v>40</v>
      </c>
      <c r="Y37">
        <v>1</v>
      </c>
      <c r="Z37">
        <v>0</v>
      </c>
      <c r="AA37">
        <v>0</v>
      </c>
      <c r="AB37" t="s">
        <v>40</v>
      </c>
      <c r="AC37" t="s">
        <v>40</v>
      </c>
      <c r="AD37" t="s">
        <v>40</v>
      </c>
      <c r="AE37">
        <v>1</v>
      </c>
      <c r="AF37">
        <v>0</v>
      </c>
      <c r="AG37">
        <v>1</v>
      </c>
      <c r="AH37">
        <v>0</v>
      </c>
      <c r="AI37">
        <v>0</v>
      </c>
      <c r="AJ37">
        <v>0</v>
      </c>
      <c r="AK37">
        <v>0</v>
      </c>
      <c r="AL37" t="s">
        <v>40</v>
      </c>
      <c r="AM37" t="s">
        <v>40</v>
      </c>
      <c r="AN37" t="s">
        <v>40</v>
      </c>
    </row>
    <row r="38" spans="1:40" x14ac:dyDescent="0.25">
      <c r="A38" t="s">
        <v>54</v>
      </c>
      <c r="B38" s="1">
        <v>42129</v>
      </c>
      <c r="C38" s="1">
        <v>42850</v>
      </c>
      <c r="D38">
        <v>0</v>
      </c>
      <c r="E38">
        <v>0</v>
      </c>
      <c r="F38">
        <v>0</v>
      </c>
      <c r="G38">
        <v>0</v>
      </c>
      <c r="H38">
        <v>0</v>
      </c>
      <c r="I38">
        <v>1</v>
      </c>
      <c r="J38">
        <v>0</v>
      </c>
      <c r="K38">
        <v>0</v>
      </c>
      <c r="L38">
        <v>0</v>
      </c>
      <c r="M38">
        <v>0</v>
      </c>
      <c r="N38">
        <v>2</v>
      </c>
      <c r="O38">
        <v>1</v>
      </c>
      <c r="P38">
        <v>1</v>
      </c>
      <c r="Q38">
        <v>0</v>
      </c>
      <c r="R38">
        <v>0</v>
      </c>
      <c r="S38">
        <v>0</v>
      </c>
      <c r="T38">
        <v>2</v>
      </c>
      <c r="U38" t="s">
        <v>40</v>
      </c>
      <c r="V38" t="s">
        <v>40</v>
      </c>
      <c r="W38" t="s">
        <v>40</v>
      </c>
      <c r="X38" t="s">
        <v>40</v>
      </c>
      <c r="Y38">
        <v>1</v>
      </c>
      <c r="Z38">
        <v>0</v>
      </c>
      <c r="AA38">
        <v>0</v>
      </c>
      <c r="AB38" t="s">
        <v>40</v>
      </c>
      <c r="AC38" t="s">
        <v>40</v>
      </c>
      <c r="AD38" t="s">
        <v>40</v>
      </c>
      <c r="AE38">
        <v>1</v>
      </c>
      <c r="AF38">
        <v>0</v>
      </c>
      <c r="AG38">
        <v>1</v>
      </c>
      <c r="AH38">
        <v>1</v>
      </c>
      <c r="AI38">
        <v>0</v>
      </c>
      <c r="AJ38">
        <v>0</v>
      </c>
      <c r="AK38">
        <v>1</v>
      </c>
      <c r="AL38">
        <v>1</v>
      </c>
      <c r="AM38">
        <v>0</v>
      </c>
      <c r="AN38">
        <v>0</v>
      </c>
    </row>
    <row r="39" spans="1:40" x14ac:dyDescent="0.25">
      <c r="A39" t="s">
        <v>54</v>
      </c>
      <c r="B39" s="1">
        <v>42851</v>
      </c>
      <c r="C39" s="1">
        <v>42916</v>
      </c>
      <c r="D39">
        <v>0</v>
      </c>
      <c r="E39">
        <v>0</v>
      </c>
      <c r="F39">
        <v>0</v>
      </c>
      <c r="G39">
        <v>0</v>
      </c>
      <c r="H39">
        <v>0</v>
      </c>
      <c r="I39">
        <v>0</v>
      </c>
      <c r="J39">
        <v>0</v>
      </c>
      <c r="K39">
        <v>0</v>
      </c>
      <c r="L39">
        <v>1</v>
      </c>
      <c r="M39">
        <v>0</v>
      </c>
      <c r="N39">
        <v>3</v>
      </c>
      <c r="O39">
        <v>1</v>
      </c>
      <c r="P39">
        <v>1</v>
      </c>
      <c r="Q39">
        <v>0</v>
      </c>
      <c r="R39">
        <v>0</v>
      </c>
      <c r="S39">
        <v>0</v>
      </c>
      <c r="T39">
        <v>2</v>
      </c>
      <c r="U39" t="s">
        <v>40</v>
      </c>
      <c r="V39" t="s">
        <v>40</v>
      </c>
      <c r="W39" t="s">
        <v>40</v>
      </c>
      <c r="X39" t="s">
        <v>40</v>
      </c>
      <c r="Y39">
        <v>1</v>
      </c>
      <c r="Z39">
        <v>0</v>
      </c>
      <c r="AA39">
        <v>0</v>
      </c>
      <c r="AB39" t="s">
        <v>40</v>
      </c>
      <c r="AC39" t="s">
        <v>40</v>
      </c>
      <c r="AD39" t="s">
        <v>40</v>
      </c>
      <c r="AE39">
        <v>1</v>
      </c>
      <c r="AF39">
        <v>0</v>
      </c>
      <c r="AG39">
        <v>1</v>
      </c>
      <c r="AH39">
        <v>1</v>
      </c>
      <c r="AI39">
        <v>0</v>
      </c>
      <c r="AJ39">
        <v>0</v>
      </c>
      <c r="AK39">
        <v>1</v>
      </c>
      <c r="AL39">
        <v>1</v>
      </c>
      <c r="AM39">
        <v>0</v>
      </c>
      <c r="AN39">
        <v>0</v>
      </c>
    </row>
    <row r="40" spans="1:40" x14ac:dyDescent="0.25">
      <c r="A40" t="s">
        <v>54</v>
      </c>
      <c r="B40" s="1">
        <v>42917</v>
      </c>
      <c r="C40" s="1">
        <v>42917</v>
      </c>
      <c r="D40">
        <v>0</v>
      </c>
      <c r="E40">
        <v>0</v>
      </c>
      <c r="F40">
        <v>0</v>
      </c>
      <c r="G40">
        <v>0</v>
      </c>
      <c r="H40">
        <v>0</v>
      </c>
      <c r="I40">
        <v>0</v>
      </c>
      <c r="J40">
        <v>0</v>
      </c>
      <c r="K40">
        <v>0</v>
      </c>
      <c r="L40">
        <v>1</v>
      </c>
      <c r="M40">
        <v>0</v>
      </c>
      <c r="N40">
        <v>4</v>
      </c>
      <c r="O40">
        <v>1</v>
      </c>
      <c r="P40">
        <v>1</v>
      </c>
      <c r="Q40">
        <v>0</v>
      </c>
      <c r="R40">
        <v>0</v>
      </c>
      <c r="S40">
        <v>0</v>
      </c>
      <c r="T40">
        <v>2</v>
      </c>
      <c r="U40" t="s">
        <v>40</v>
      </c>
      <c r="V40" t="s">
        <v>40</v>
      </c>
      <c r="W40" t="s">
        <v>40</v>
      </c>
      <c r="X40" t="s">
        <v>40</v>
      </c>
      <c r="Y40">
        <v>1</v>
      </c>
      <c r="Z40">
        <v>0</v>
      </c>
      <c r="AA40">
        <v>0</v>
      </c>
      <c r="AB40" t="s">
        <v>40</v>
      </c>
      <c r="AC40" t="s">
        <v>40</v>
      </c>
      <c r="AD40" t="s">
        <v>40</v>
      </c>
      <c r="AE40">
        <v>1</v>
      </c>
      <c r="AF40">
        <v>0</v>
      </c>
      <c r="AG40">
        <v>1</v>
      </c>
      <c r="AH40">
        <v>1</v>
      </c>
      <c r="AI40">
        <v>0</v>
      </c>
      <c r="AJ40">
        <v>0</v>
      </c>
      <c r="AK40">
        <v>1</v>
      </c>
      <c r="AL40">
        <v>1</v>
      </c>
      <c r="AM40">
        <v>0</v>
      </c>
      <c r="AN40">
        <v>0</v>
      </c>
    </row>
    <row r="41" spans="1:40" x14ac:dyDescent="0.25">
      <c r="A41" t="s">
        <v>55</v>
      </c>
      <c r="B41" s="1">
        <v>41091</v>
      </c>
      <c r="C41" s="1">
        <v>42917</v>
      </c>
      <c r="D41">
        <v>0</v>
      </c>
      <c r="E41">
        <v>0</v>
      </c>
      <c r="F41">
        <v>0</v>
      </c>
      <c r="G41">
        <v>1</v>
      </c>
      <c r="H41">
        <v>0</v>
      </c>
      <c r="I41">
        <v>0</v>
      </c>
      <c r="J41">
        <v>0</v>
      </c>
      <c r="K41">
        <v>0</v>
      </c>
      <c r="L41">
        <v>0</v>
      </c>
      <c r="M41">
        <v>0</v>
      </c>
      <c r="N41">
        <v>1</v>
      </c>
      <c r="O41">
        <v>1</v>
      </c>
      <c r="P41">
        <v>0</v>
      </c>
      <c r="Q41">
        <v>0</v>
      </c>
      <c r="R41">
        <v>1</v>
      </c>
      <c r="S41">
        <v>0</v>
      </c>
      <c r="T41">
        <v>2</v>
      </c>
      <c r="U41" t="s">
        <v>40</v>
      </c>
      <c r="V41" t="s">
        <v>40</v>
      </c>
      <c r="W41" t="s">
        <v>40</v>
      </c>
      <c r="X41" t="s">
        <v>40</v>
      </c>
      <c r="Y41">
        <v>0</v>
      </c>
      <c r="Z41" t="s">
        <v>40</v>
      </c>
      <c r="AA41" t="s">
        <v>40</v>
      </c>
      <c r="AB41" t="s">
        <v>40</v>
      </c>
      <c r="AC41" t="s">
        <v>40</v>
      </c>
      <c r="AD41" t="s">
        <v>40</v>
      </c>
      <c r="AE41" t="s">
        <v>40</v>
      </c>
      <c r="AF41" t="s">
        <v>40</v>
      </c>
      <c r="AG41" t="s">
        <v>40</v>
      </c>
      <c r="AH41" t="s">
        <v>40</v>
      </c>
      <c r="AI41" t="s">
        <v>40</v>
      </c>
      <c r="AJ41" t="s">
        <v>40</v>
      </c>
      <c r="AK41">
        <v>0</v>
      </c>
      <c r="AL41" t="s">
        <v>40</v>
      </c>
      <c r="AM41" t="s">
        <v>40</v>
      </c>
      <c r="AN41" t="s">
        <v>40</v>
      </c>
    </row>
    <row r="42" spans="1:40" x14ac:dyDescent="0.25">
      <c r="A42" t="s">
        <v>56</v>
      </c>
      <c r="B42" s="1">
        <v>41091</v>
      </c>
      <c r="C42" s="1">
        <v>41820</v>
      </c>
      <c r="D42">
        <v>1</v>
      </c>
      <c r="E42">
        <v>0</v>
      </c>
      <c r="F42">
        <v>0</v>
      </c>
      <c r="G42">
        <v>0</v>
      </c>
      <c r="H42">
        <v>0</v>
      </c>
      <c r="I42">
        <v>0</v>
      </c>
      <c r="J42">
        <v>0</v>
      </c>
      <c r="K42">
        <v>0</v>
      </c>
      <c r="L42">
        <v>0</v>
      </c>
      <c r="M42">
        <v>0</v>
      </c>
      <c r="N42">
        <v>1</v>
      </c>
      <c r="O42">
        <v>1</v>
      </c>
      <c r="P42">
        <v>0</v>
      </c>
      <c r="Q42">
        <v>1</v>
      </c>
      <c r="R42">
        <v>1</v>
      </c>
      <c r="S42">
        <v>0</v>
      </c>
      <c r="T42">
        <v>2</v>
      </c>
      <c r="U42" t="s">
        <v>40</v>
      </c>
      <c r="V42" t="s">
        <v>40</v>
      </c>
      <c r="W42" t="s">
        <v>40</v>
      </c>
      <c r="X42" t="s">
        <v>40</v>
      </c>
      <c r="Y42">
        <v>0</v>
      </c>
      <c r="Z42" t="s">
        <v>40</v>
      </c>
      <c r="AA42" t="s">
        <v>40</v>
      </c>
      <c r="AB42" t="s">
        <v>40</v>
      </c>
      <c r="AC42" t="s">
        <v>40</v>
      </c>
      <c r="AD42" t="s">
        <v>40</v>
      </c>
      <c r="AE42" t="s">
        <v>40</v>
      </c>
      <c r="AF42" t="s">
        <v>40</v>
      </c>
      <c r="AG42" t="s">
        <v>40</v>
      </c>
      <c r="AH42" t="s">
        <v>40</v>
      </c>
      <c r="AI42" t="s">
        <v>40</v>
      </c>
      <c r="AJ42" t="s">
        <v>40</v>
      </c>
      <c r="AK42">
        <v>0</v>
      </c>
      <c r="AL42" t="s">
        <v>40</v>
      </c>
      <c r="AM42" t="s">
        <v>40</v>
      </c>
      <c r="AN42" t="s">
        <v>40</v>
      </c>
    </row>
    <row r="43" spans="1:40" x14ac:dyDescent="0.25">
      <c r="A43" t="s">
        <v>56</v>
      </c>
      <c r="B43" s="1">
        <v>41821</v>
      </c>
      <c r="C43" s="1">
        <v>42858</v>
      </c>
      <c r="D43">
        <v>0</v>
      </c>
      <c r="E43">
        <v>0</v>
      </c>
      <c r="F43">
        <v>0</v>
      </c>
      <c r="G43">
        <v>0</v>
      </c>
      <c r="H43">
        <v>0</v>
      </c>
      <c r="I43">
        <v>0</v>
      </c>
      <c r="J43">
        <v>0</v>
      </c>
      <c r="K43">
        <v>0</v>
      </c>
      <c r="L43">
        <v>1</v>
      </c>
      <c r="M43">
        <v>0</v>
      </c>
      <c r="N43">
        <v>2</v>
      </c>
      <c r="O43">
        <v>1</v>
      </c>
      <c r="P43">
        <v>0</v>
      </c>
      <c r="Q43">
        <v>1</v>
      </c>
      <c r="R43">
        <v>1</v>
      </c>
      <c r="S43">
        <v>0</v>
      </c>
      <c r="T43">
        <v>2</v>
      </c>
      <c r="U43" t="s">
        <v>40</v>
      </c>
      <c r="V43" t="s">
        <v>40</v>
      </c>
      <c r="W43" t="s">
        <v>40</v>
      </c>
      <c r="X43" t="s">
        <v>40</v>
      </c>
      <c r="Y43">
        <v>0</v>
      </c>
      <c r="Z43" t="s">
        <v>40</v>
      </c>
      <c r="AA43" t="s">
        <v>40</v>
      </c>
      <c r="AB43" t="s">
        <v>40</v>
      </c>
      <c r="AC43" t="s">
        <v>40</v>
      </c>
      <c r="AD43" t="s">
        <v>40</v>
      </c>
      <c r="AE43" t="s">
        <v>40</v>
      </c>
      <c r="AF43" t="s">
        <v>40</v>
      </c>
      <c r="AG43" t="s">
        <v>40</v>
      </c>
      <c r="AH43" t="s">
        <v>40</v>
      </c>
      <c r="AI43" t="s">
        <v>40</v>
      </c>
      <c r="AJ43" t="s">
        <v>40</v>
      </c>
      <c r="AK43">
        <v>0</v>
      </c>
      <c r="AL43" t="s">
        <v>40</v>
      </c>
      <c r="AM43" t="s">
        <v>40</v>
      </c>
      <c r="AN43" t="s">
        <v>40</v>
      </c>
    </row>
    <row r="44" spans="1:40" x14ac:dyDescent="0.25">
      <c r="A44" t="s">
        <v>56</v>
      </c>
      <c r="B44" s="1">
        <v>42859</v>
      </c>
      <c r="C44" s="1">
        <v>42917</v>
      </c>
      <c r="D44">
        <v>0</v>
      </c>
      <c r="E44">
        <v>0</v>
      </c>
      <c r="F44">
        <v>0</v>
      </c>
      <c r="G44">
        <v>0</v>
      </c>
      <c r="H44">
        <v>0</v>
      </c>
      <c r="I44">
        <v>0</v>
      </c>
      <c r="J44">
        <v>0</v>
      </c>
      <c r="K44">
        <v>0</v>
      </c>
      <c r="L44">
        <v>1</v>
      </c>
      <c r="M44">
        <v>0</v>
      </c>
      <c r="N44">
        <v>3</v>
      </c>
      <c r="O44">
        <v>1</v>
      </c>
      <c r="P44">
        <v>0</v>
      </c>
      <c r="Q44">
        <v>1</v>
      </c>
      <c r="R44">
        <v>1</v>
      </c>
      <c r="S44">
        <v>0</v>
      </c>
      <c r="T44">
        <v>2</v>
      </c>
      <c r="U44" t="s">
        <v>40</v>
      </c>
      <c r="V44" t="s">
        <v>40</v>
      </c>
      <c r="W44" t="s">
        <v>40</v>
      </c>
      <c r="X44" t="s">
        <v>40</v>
      </c>
      <c r="Y44">
        <v>0</v>
      </c>
      <c r="Z44" t="s">
        <v>40</v>
      </c>
      <c r="AA44" t="s">
        <v>40</v>
      </c>
      <c r="AB44" t="s">
        <v>40</v>
      </c>
      <c r="AC44" t="s">
        <v>40</v>
      </c>
      <c r="AD44" t="s">
        <v>40</v>
      </c>
      <c r="AE44" t="s">
        <v>40</v>
      </c>
      <c r="AF44" t="s">
        <v>40</v>
      </c>
      <c r="AG44" t="s">
        <v>40</v>
      </c>
      <c r="AH44" t="s">
        <v>40</v>
      </c>
      <c r="AI44" t="s">
        <v>40</v>
      </c>
      <c r="AJ44" t="s">
        <v>40</v>
      </c>
      <c r="AK44">
        <v>0</v>
      </c>
      <c r="AL44" t="s">
        <v>40</v>
      </c>
      <c r="AM44" t="s">
        <v>40</v>
      </c>
      <c r="AN44" t="s">
        <v>40</v>
      </c>
    </row>
    <row r="45" spans="1:40" x14ac:dyDescent="0.25">
      <c r="A45" t="s">
        <v>57</v>
      </c>
      <c r="B45" s="1">
        <v>41091</v>
      </c>
      <c r="C45" s="1">
        <v>42087</v>
      </c>
      <c r="D45">
        <v>1</v>
      </c>
      <c r="E45">
        <v>0</v>
      </c>
      <c r="F45">
        <v>0</v>
      </c>
      <c r="G45">
        <v>0</v>
      </c>
      <c r="H45">
        <v>0</v>
      </c>
      <c r="I45">
        <v>0</v>
      </c>
      <c r="J45">
        <v>0</v>
      </c>
      <c r="K45">
        <v>0</v>
      </c>
      <c r="L45">
        <v>0</v>
      </c>
      <c r="M45">
        <v>0</v>
      </c>
      <c r="N45">
        <v>1</v>
      </c>
      <c r="O45">
        <v>1</v>
      </c>
      <c r="P45">
        <v>0</v>
      </c>
      <c r="Q45">
        <v>1</v>
      </c>
      <c r="R45">
        <v>1</v>
      </c>
      <c r="S45">
        <v>0</v>
      </c>
      <c r="T45">
        <v>2</v>
      </c>
      <c r="U45" t="s">
        <v>40</v>
      </c>
      <c r="V45" t="s">
        <v>40</v>
      </c>
      <c r="W45" t="s">
        <v>40</v>
      </c>
      <c r="X45" t="s">
        <v>40</v>
      </c>
      <c r="Y45">
        <v>1</v>
      </c>
      <c r="Z45">
        <v>0</v>
      </c>
      <c r="AA45">
        <v>0</v>
      </c>
      <c r="AB45" t="s">
        <v>40</v>
      </c>
      <c r="AC45" t="s">
        <v>40</v>
      </c>
      <c r="AD45" t="s">
        <v>40</v>
      </c>
      <c r="AE45">
        <v>0</v>
      </c>
      <c r="AF45">
        <v>0</v>
      </c>
      <c r="AG45">
        <v>1</v>
      </c>
      <c r="AH45">
        <v>1</v>
      </c>
      <c r="AI45">
        <v>0</v>
      </c>
      <c r="AJ45">
        <v>1</v>
      </c>
      <c r="AK45">
        <v>0</v>
      </c>
      <c r="AL45" t="s">
        <v>40</v>
      </c>
      <c r="AM45" t="s">
        <v>40</v>
      </c>
      <c r="AN45" t="s">
        <v>40</v>
      </c>
    </row>
    <row r="46" spans="1:40" x14ac:dyDescent="0.25">
      <c r="A46" t="s">
        <v>57</v>
      </c>
      <c r="B46" s="1">
        <v>42088</v>
      </c>
      <c r="C46" s="1">
        <v>42917</v>
      </c>
      <c r="D46">
        <v>1</v>
      </c>
      <c r="E46">
        <v>0</v>
      </c>
      <c r="F46">
        <v>0</v>
      </c>
      <c r="G46">
        <v>0</v>
      </c>
      <c r="H46">
        <v>0</v>
      </c>
      <c r="I46">
        <v>0</v>
      </c>
      <c r="J46">
        <v>0</v>
      </c>
      <c r="K46">
        <v>0</v>
      </c>
      <c r="L46">
        <v>0</v>
      </c>
      <c r="M46">
        <v>0</v>
      </c>
      <c r="N46">
        <v>2</v>
      </c>
      <c r="O46">
        <v>1</v>
      </c>
      <c r="P46">
        <v>0</v>
      </c>
      <c r="Q46">
        <v>1</v>
      </c>
      <c r="R46">
        <v>1</v>
      </c>
      <c r="S46">
        <v>0</v>
      </c>
      <c r="T46">
        <v>1</v>
      </c>
      <c r="U46">
        <v>1</v>
      </c>
      <c r="V46">
        <v>0</v>
      </c>
      <c r="W46">
        <v>0</v>
      </c>
      <c r="X46">
        <v>0</v>
      </c>
      <c r="Y46">
        <v>1</v>
      </c>
      <c r="Z46">
        <v>0</v>
      </c>
      <c r="AA46">
        <v>0</v>
      </c>
      <c r="AB46" t="s">
        <v>40</v>
      </c>
      <c r="AC46" t="s">
        <v>40</v>
      </c>
      <c r="AD46" t="s">
        <v>40</v>
      </c>
      <c r="AE46">
        <v>0</v>
      </c>
      <c r="AF46">
        <v>0</v>
      </c>
      <c r="AG46">
        <v>1</v>
      </c>
      <c r="AH46">
        <v>1</v>
      </c>
      <c r="AI46">
        <v>0</v>
      </c>
      <c r="AJ46">
        <v>1</v>
      </c>
      <c r="AK46">
        <v>1</v>
      </c>
      <c r="AL46">
        <v>1</v>
      </c>
      <c r="AM46">
        <v>0</v>
      </c>
      <c r="AN46">
        <v>0</v>
      </c>
    </row>
    <row r="47" spans="1:40" x14ac:dyDescent="0.25">
      <c r="A47" t="s">
        <v>58</v>
      </c>
      <c r="B47" s="1">
        <v>41091</v>
      </c>
      <c r="C47" s="1">
        <v>42917</v>
      </c>
      <c r="D47">
        <v>0</v>
      </c>
      <c r="E47">
        <v>0</v>
      </c>
      <c r="F47">
        <v>1</v>
      </c>
      <c r="G47">
        <v>0</v>
      </c>
      <c r="H47">
        <v>0</v>
      </c>
      <c r="I47">
        <v>0</v>
      </c>
      <c r="J47">
        <v>0</v>
      </c>
      <c r="K47">
        <v>0</v>
      </c>
      <c r="L47">
        <v>0</v>
      </c>
      <c r="M47">
        <v>0</v>
      </c>
      <c r="N47">
        <v>1</v>
      </c>
      <c r="O47">
        <v>1</v>
      </c>
      <c r="P47">
        <v>0</v>
      </c>
      <c r="Q47">
        <v>1</v>
      </c>
      <c r="R47">
        <v>1</v>
      </c>
      <c r="S47">
        <v>0</v>
      </c>
      <c r="T47">
        <v>2</v>
      </c>
      <c r="U47">
        <v>0</v>
      </c>
      <c r="V47">
        <v>1</v>
      </c>
      <c r="W47">
        <v>0</v>
      </c>
      <c r="X47">
        <v>1</v>
      </c>
      <c r="Y47">
        <v>1</v>
      </c>
      <c r="Z47">
        <v>0</v>
      </c>
      <c r="AA47">
        <v>0</v>
      </c>
      <c r="AB47" t="s">
        <v>40</v>
      </c>
      <c r="AC47" t="s">
        <v>40</v>
      </c>
      <c r="AD47" t="s">
        <v>40</v>
      </c>
      <c r="AE47">
        <v>1</v>
      </c>
      <c r="AF47">
        <v>0</v>
      </c>
      <c r="AG47">
        <v>0</v>
      </c>
      <c r="AH47">
        <v>0</v>
      </c>
      <c r="AI47">
        <v>0</v>
      </c>
      <c r="AJ47">
        <v>1</v>
      </c>
      <c r="AK47">
        <v>0</v>
      </c>
      <c r="AL47" t="s">
        <v>40</v>
      </c>
      <c r="AM47" t="s">
        <v>40</v>
      </c>
      <c r="AN47" t="s">
        <v>40</v>
      </c>
    </row>
    <row r="48" spans="1:40" x14ac:dyDescent="0.25">
      <c r="A48" t="s">
        <v>59</v>
      </c>
      <c r="B48" s="1">
        <v>41091</v>
      </c>
      <c r="C48" s="1">
        <v>41555</v>
      </c>
      <c r="D48">
        <v>0</v>
      </c>
      <c r="E48">
        <v>0</v>
      </c>
      <c r="F48">
        <v>1</v>
      </c>
      <c r="G48">
        <v>0</v>
      </c>
      <c r="H48">
        <v>0</v>
      </c>
      <c r="I48">
        <v>0</v>
      </c>
      <c r="J48">
        <v>0</v>
      </c>
      <c r="K48">
        <v>0</v>
      </c>
      <c r="L48">
        <v>0</v>
      </c>
      <c r="M48">
        <v>0</v>
      </c>
      <c r="N48">
        <v>1</v>
      </c>
      <c r="O48">
        <v>1</v>
      </c>
      <c r="P48">
        <v>0</v>
      </c>
      <c r="Q48">
        <v>0</v>
      </c>
      <c r="R48">
        <v>1</v>
      </c>
      <c r="S48">
        <v>1</v>
      </c>
      <c r="T48">
        <v>1</v>
      </c>
      <c r="U48">
        <v>1</v>
      </c>
      <c r="V48">
        <v>1</v>
      </c>
      <c r="W48">
        <v>0</v>
      </c>
      <c r="X48">
        <v>0</v>
      </c>
      <c r="Y48">
        <v>1</v>
      </c>
      <c r="Z48">
        <v>0</v>
      </c>
      <c r="AA48">
        <v>1</v>
      </c>
      <c r="AB48">
        <v>0</v>
      </c>
      <c r="AC48">
        <v>1</v>
      </c>
      <c r="AD48">
        <v>0</v>
      </c>
      <c r="AE48">
        <v>1</v>
      </c>
      <c r="AF48">
        <v>1</v>
      </c>
      <c r="AG48">
        <v>0</v>
      </c>
      <c r="AH48">
        <v>0</v>
      </c>
      <c r="AI48">
        <v>0</v>
      </c>
      <c r="AJ48">
        <v>0</v>
      </c>
      <c r="AK48">
        <v>1</v>
      </c>
      <c r="AL48">
        <v>0</v>
      </c>
      <c r="AM48">
        <v>1</v>
      </c>
      <c r="AN48">
        <v>1</v>
      </c>
    </row>
    <row r="49" spans="1:40" x14ac:dyDescent="0.25">
      <c r="A49" t="s">
        <v>59</v>
      </c>
      <c r="B49" s="1">
        <v>41556</v>
      </c>
      <c r="C49" s="1">
        <v>42277</v>
      </c>
      <c r="D49">
        <v>0</v>
      </c>
      <c r="E49">
        <v>0</v>
      </c>
      <c r="F49">
        <v>0</v>
      </c>
      <c r="G49">
        <v>0</v>
      </c>
      <c r="H49">
        <v>0</v>
      </c>
      <c r="I49">
        <v>1</v>
      </c>
      <c r="J49">
        <v>0</v>
      </c>
      <c r="K49">
        <v>0</v>
      </c>
      <c r="L49">
        <v>0</v>
      </c>
      <c r="M49">
        <v>0</v>
      </c>
      <c r="N49">
        <v>2</v>
      </c>
      <c r="O49">
        <v>1</v>
      </c>
      <c r="P49">
        <v>0</v>
      </c>
      <c r="Q49">
        <v>0</v>
      </c>
      <c r="R49">
        <v>1</v>
      </c>
      <c r="S49">
        <v>1</v>
      </c>
      <c r="T49">
        <v>1</v>
      </c>
      <c r="U49">
        <v>1</v>
      </c>
      <c r="V49">
        <v>1</v>
      </c>
      <c r="W49">
        <v>0</v>
      </c>
      <c r="X49">
        <v>0</v>
      </c>
      <c r="Y49">
        <v>1</v>
      </c>
      <c r="Z49">
        <v>0</v>
      </c>
      <c r="AA49">
        <v>1</v>
      </c>
      <c r="AB49">
        <v>0</v>
      </c>
      <c r="AC49">
        <v>1</v>
      </c>
      <c r="AD49">
        <v>0</v>
      </c>
      <c r="AE49">
        <v>1</v>
      </c>
      <c r="AF49">
        <v>1</v>
      </c>
      <c r="AG49">
        <v>0</v>
      </c>
      <c r="AH49">
        <v>0</v>
      </c>
      <c r="AI49">
        <v>0</v>
      </c>
      <c r="AJ49">
        <v>0</v>
      </c>
      <c r="AK49">
        <v>1</v>
      </c>
      <c r="AL49">
        <v>0</v>
      </c>
      <c r="AM49">
        <v>1</v>
      </c>
      <c r="AN49">
        <v>1</v>
      </c>
    </row>
    <row r="50" spans="1:40" x14ac:dyDescent="0.25">
      <c r="A50" t="s">
        <v>59</v>
      </c>
      <c r="B50" s="1">
        <v>42278</v>
      </c>
      <c r="C50" s="1">
        <v>42291</v>
      </c>
      <c r="D50">
        <v>0</v>
      </c>
      <c r="E50">
        <v>0</v>
      </c>
      <c r="F50">
        <v>0</v>
      </c>
      <c r="G50">
        <v>0</v>
      </c>
      <c r="H50">
        <v>0</v>
      </c>
      <c r="I50">
        <v>1</v>
      </c>
      <c r="J50">
        <v>0</v>
      </c>
      <c r="K50">
        <v>0</v>
      </c>
      <c r="L50">
        <v>0</v>
      </c>
      <c r="M50">
        <v>0</v>
      </c>
      <c r="N50">
        <v>3</v>
      </c>
      <c r="O50">
        <v>1</v>
      </c>
      <c r="P50">
        <v>0</v>
      </c>
      <c r="Q50">
        <v>0</v>
      </c>
      <c r="R50">
        <v>1</v>
      </c>
      <c r="S50">
        <v>1</v>
      </c>
      <c r="T50">
        <v>1</v>
      </c>
      <c r="U50">
        <v>1</v>
      </c>
      <c r="V50">
        <v>1</v>
      </c>
      <c r="W50">
        <v>0</v>
      </c>
      <c r="X50">
        <v>0</v>
      </c>
      <c r="Y50">
        <v>1</v>
      </c>
      <c r="Z50">
        <v>0</v>
      </c>
      <c r="AA50">
        <v>1</v>
      </c>
      <c r="AB50">
        <v>0</v>
      </c>
      <c r="AC50">
        <v>1</v>
      </c>
      <c r="AD50">
        <v>0</v>
      </c>
      <c r="AE50">
        <v>1</v>
      </c>
      <c r="AF50">
        <v>1</v>
      </c>
      <c r="AG50">
        <v>0</v>
      </c>
      <c r="AH50">
        <v>0</v>
      </c>
      <c r="AI50">
        <v>0</v>
      </c>
      <c r="AJ50">
        <v>0</v>
      </c>
      <c r="AK50">
        <v>1</v>
      </c>
      <c r="AL50">
        <v>0</v>
      </c>
      <c r="AM50">
        <v>1</v>
      </c>
      <c r="AN50">
        <v>1</v>
      </c>
    </row>
    <row r="51" spans="1:40" x14ac:dyDescent="0.25">
      <c r="A51" t="s">
        <v>59</v>
      </c>
      <c r="B51" s="1">
        <v>42292</v>
      </c>
      <c r="C51" s="1">
        <v>42579</v>
      </c>
      <c r="D51">
        <v>0</v>
      </c>
      <c r="E51">
        <v>0</v>
      </c>
      <c r="F51">
        <v>0</v>
      </c>
      <c r="G51">
        <v>0</v>
      </c>
      <c r="H51">
        <v>0</v>
      </c>
      <c r="I51">
        <v>1</v>
      </c>
      <c r="J51">
        <v>0</v>
      </c>
      <c r="K51">
        <v>0</v>
      </c>
      <c r="L51">
        <v>0</v>
      </c>
      <c r="M51">
        <v>0</v>
      </c>
      <c r="N51">
        <v>4</v>
      </c>
      <c r="O51">
        <v>1</v>
      </c>
      <c r="P51">
        <v>0</v>
      </c>
      <c r="Q51">
        <v>0</v>
      </c>
      <c r="R51">
        <v>1</v>
      </c>
      <c r="S51">
        <v>1</v>
      </c>
      <c r="T51">
        <v>1</v>
      </c>
      <c r="U51">
        <v>1</v>
      </c>
      <c r="V51">
        <v>0</v>
      </c>
      <c r="W51">
        <v>0</v>
      </c>
      <c r="X51">
        <v>0</v>
      </c>
      <c r="Y51">
        <v>1</v>
      </c>
      <c r="Z51">
        <v>0</v>
      </c>
      <c r="AA51">
        <v>1</v>
      </c>
      <c r="AB51">
        <v>0</v>
      </c>
      <c r="AC51">
        <v>1</v>
      </c>
      <c r="AD51">
        <v>0</v>
      </c>
      <c r="AE51">
        <v>1</v>
      </c>
      <c r="AF51">
        <v>1</v>
      </c>
      <c r="AG51">
        <v>0</v>
      </c>
      <c r="AH51">
        <v>0</v>
      </c>
      <c r="AI51">
        <v>0</v>
      </c>
      <c r="AJ51">
        <v>0</v>
      </c>
      <c r="AK51">
        <v>1</v>
      </c>
      <c r="AL51">
        <v>0</v>
      </c>
      <c r="AM51">
        <v>1</v>
      </c>
      <c r="AN51">
        <v>1</v>
      </c>
    </row>
    <row r="52" spans="1:40" x14ac:dyDescent="0.25">
      <c r="A52" t="s">
        <v>59</v>
      </c>
      <c r="B52" s="1">
        <v>42580</v>
      </c>
      <c r="C52" s="1">
        <v>42917</v>
      </c>
      <c r="D52">
        <v>0</v>
      </c>
      <c r="E52">
        <v>0</v>
      </c>
      <c r="F52">
        <v>0</v>
      </c>
      <c r="G52">
        <v>0</v>
      </c>
      <c r="H52">
        <v>0</v>
      </c>
      <c r="I52">
        <v>0</v>
      </c>
      <c r="J52">
        <v>0</v>
      </c>
      <c r="K52">
        <v>0</v>
      </c>
      <c r="L52">
        <v>0</v>
      </c>
      <c r="M52">
        <v>1</v>
      </c>
      <c r="N52">
        <v>4</v>
      </c>
      <c r="O52">
        <v>1</v>
      </c>
      <c r="P52">
        <v>0</v>
      </c>
      <c r="Q52">
        <v>0</v>
      </c>
      <c r="R52">
        <v>1</v>
      </c>
      <c r="S52">
        <v>1</v>
      </c>
      <c r="T52">
        <v>1</v>
      </c>
      <c r="U52">
        <v>1</v>
      </c>
      <c r="V52">
        <v>1</v>
      </c>
      <c r="W52">
        <v>0</v>
      </c>
      <c r="X52">
        <v>0</v>
      </c>
      <c r="Y52">
        <v>1</v>
      </c>
      <c r="Z52">
        <v>0</v>
      </c>
      <c r="AA52">
        <v>1</v>
      </c>
      <c r="AB52">
        <v>0</v>
      </c>
      <c r="AC52">
        <v>1</v>
      </c>
      <c r="AD52">
        <v>0</v>
      </c>
      <c r="AE52">
        <v>1</v>
      </c>
      <c r="AF52">
        <v>1</v>
      </c>
      <c r="AG52">
        <v>0</v>
      </c>
      <c r="AH52">
        <v>0</v>
      </c>
      <c r="AI52">
        <v>0</v>
      </c>
      <c r="AJ52">
        <v>0</v>
      </c>
      <c r="AK52">
        <v>1</v>
      </c>
      <c r="AL52">
        <v>0</v>
      </c>
      <c r="AM52">
        <v>1</v>
      </c>
      <c r="AN52">
        <v>1</v>
      </c>
    </row>
    <row r="53" spans="1:40" x14ac:dyDescent="0.25">
      <c r="A53" t="s">
        <v>60</v>
      </c>
      <c r="B53" s="1">
        <v>41091</v>
      </c>
      <c r="C53" s="1">
        <v>41547</v>
      </c>
      <c r="D53">
        <v>0</v>
      </c>
      <c r="E53">
        <v>0</v>
      </c>
      <c r="F53">
        <v>1</v>
      </c>
      <c r="G53">
        <v>0</v>
      </c>
      <c r="H53">
        <v>0</v>
      </c>
      <c r="I53">
        <v>0</v>
      </c>
      <c r="J53">
        <v>0</v>
      </c>
      <c r="K53">
        <v>0</v>
      </c>
      <c r="L53">
        <v>0</v>
      </c>
      <c r="M53">
        <v>0</v>
      </c>
      <c r="N53">
        <v>1</v>
      </c>
      <c r="O53">
        <v>1</v>
      </c>
      <c r="P53">
        <v>0</v>
      </c>
      <c r="Q53">
        <v>1</v>
      </c>
      <c r="R53">
        <v>1</v>
      </c>
      <c r="S53">
        <v>0</v>
      </c>
      <c r="T53">
        <v>1</v>
      </c>
      <c r="U53">
        <v>1</v>
      </c>
      <c r="V53">
        <v>1</v>
      </c>
      <c r="W53">
        <v>0</v>
      </c>
      <c r="X53">
        <v>1</v>
      </c>
      <c r="Y53">
        <v>1</v>
      </c>
      <c r="Z53">
        <v>0</v>
      </c>
      <c r="AA53">
        <v>0</v>
      </c>
      <c r="AB53" t="s">
        <v>40</v>
      </c>
      <c r="AC53" t="s">
        <v>40</v>
      </c>
      <c r="AD53" t="s">
        <v>40</v>
      </c>
      <c r="AE53">
        <v>1</v>
      </c>
      <c r="AF53">
        <v>0</v>
      </c>
      <c r="AG53">
        <v>1</v>
      </c>
      <c r="AH53">
        <v>0</v>
      </c>
      <c r="AI53">
        <v>0</v>
      </c>
      <c r="AJ53">
        <v>1</v>
      </c>
      <c r="AK53">
        <v>1</v>
      </c>
      <c r="AL53">
        <v>0</v>
      </c>
      <c r="AM53">
        <v>1</v>
      </c>
      <c r="AN53">
        <v>0</v>
      </c>
    </row>
    <row r="54" spans="1:40" x14ac:dyDescent="0.25">
      <c r="A54" t="s">
        <v>60</v>
      </c>
      <c r="B54" s="1">
        <v>41548</v>
      </c>
      <c r="C54" s="1">
        <v>41912</v>
      </c>
      <c r="D54">
        <v>0</v>
      </c>
      <c r="E54">
        <v>0</v>
      </c>
      <c r="F54">
        <v>0</v>
      </c>
      <c r="G54">
        <v>0</v>
      </c>
      <c r="H54">
        <v>0</v>
      </c>
      <c r="I54">
        <v>0</v>
      </c>
      <c r="J54">
        <v>1</v>
      </c>
      <c r="K54">
        <v>0</v>
      </c>
      <c r="L54">
        <v>0</v>
      </c>
      <c r="M54">
        <v>0</v>
      </c>
      <c r="N54">
        <v>2</v>
      </c>
      <c r="O54">
        <v>1</v>
      </c>
      <c r="P54">
        <v>0</v>
      </c>
      <c r="Q54">
        <v>1</v>
      </c>
      <c r="R54">
        <v>1</v>
      </c>
      <c r="S54">
        <v>0</v>
      </c>
      <c r="T54">
        <v>1</v>
      </c>
      <c r="U54">
        <v>1</v>
      </c>
      <c r="V54">
        <v>1</v>
      </c>
      <c r="W54">
        <v>0</v>
      </c>
      <c r="X54">
        <v>1</v>
      </c>
      <c r="Y54">
        <v>1</v>
      </c>
      <c r="Z54">
        <v>0</v>
      </c>
      <c r="AA54">
        <v>0</v>
      </c>
      <c r="AB54" t="s">
        <v>40</v>
      </c>
      <c r="AC54" t="s">
        <v>40</v>
      </c>
      <c r="AD54" t="s">
        <v>40</v>
      </c>
      <c r="AE54">
        <v>1</v>
      </c>
      <c r="AF54">
        <v>0</v>
      </c>
      <c r="AG54">
        <v>1</v>
      </c>
      <c r="AH54">
        <v>0</v>
      </c>
      <c r="AI54">
        <v>0</v>
      </c>
      <c r="AJ54">
        <v>1</v>
      </c>
      <c r="AK54">
        <v>1</v>
      </c>
      <c r="AL54">
        <v>0</v>
      </c>
      <c r="AM54">
        <v>1</v>
      </c>
      <c r="AN54">
        <v>0</v>
      </c>
    </row>
    <row r="55" spans="1:40" x14ac:dyDescent="0.25">
      <c r="A55" t="s">
        <v>60</v>
      </c>
      <c r="B55" s="1">
        <v>41913</v>
      </c>
      <c r="C55" s="1">
        <v>42107</v>
      </c>
      <c r="D55">
        <v>0</v>
      </c>
      <c r="E55">
        <v>0</v>
      </c>
      <c r="F55">
        <v>0</v>
      </c>
      <c r="G55">
        <v>0</v>
      </c>
      <c r="H55">
        <v>0</v>
      </c>
      <c r="I55">
        <v>0</v>
      </c>
      <c r="J55">
        <v>1</v>
      </c>
      <c r="K55">
        <v>0</v>
      </c>
      <c r="L55">
        <v>0</v>
      </c>
      <c r="M55">
        <v>0</v>
      </c>
      <c r="N55">
        <v>3</v>
      </c>
      <c r="O55">
        <v>1</v>
      </c>
      <c r="P55">
        <v>0</v>
      </c>
      <c r="Q55">
        <v>1</v>
      </c>
      <c r="R55">
        <v>1</v>
      </c>
      <c r="S55">
        <v>0</v>
      </c>
      <c r="T55">
        <v>1</v>
      </c>
      <c r="U55">
        <v>1</v>
      </c>
      <c r="V55">
        <v>1</v>
      </c>
      <c r="W55">
        <v>0</v>
      </c>
      <c r="X55">
        <v>1</v>
      </c>
      <c r="Y55">
        <v>1</v>
      </c>
      <c r="Z55">
        <v>0</v>
      </c>
      <c r="AA55">
        <v>0</v>
      </c>
      <c r="AB55" t="s">
        <v>40</v>
      </c>
      <c r="AC55" t="s">
        <v>40</v>
      </c>
      <c r="AD55" t="s">
        <v>40</v>
      </c>
      <c r="AE55">
        <v>1</v>
      </c>
      <c r="AF55">
        <v>0</v>
      </c>
      <c r="AG55">
        <v>1</v>
      </c>
      <c r="AH55">
        <v>0</v>
      </c>
      <c r="AI55">
        <v>0</v>
      </c>
      <c r="AJ55">
        <v>1</v>
      </c>
      <c r="AK55">
        <v>1</v>
      </c>
      <c r="AL55">
        <v>0</v>
      </c>
      <c r="AM55">
        <v>0</v>
      </c>
      <c r="AN55">
        <v>0</v>
      </c>
    </row>
    <row r="56" spans="1:40" x14ac:dyDescent="0.25">
      <c r="A56" t="s">
        <v>60</v>
      </c>
      <c r="B56" s="1">
        <v>42108</v>
      </c>
      <c r="C56" s="1">
        <v>42277</v>
      </c>
      <c r="D56">
        <v>0</v>
      </c>
      <c r="E56">
        <v>0</v>
      </c>
      <c r="F56">
        <v>0</v>
      </c>
      <c r="G56">
        <v>0</v>
      </c>
      <c r="H56">
        <v>0</v>
      </c>
      <c r="I56">
        <v>0</v>
      </c>
      <c r="J56">
        <v>0</v>
      </c>
      <c r="K56">
        <v>1</v>
      </c>
      <c r="L56">
        <v>0</v>
      </c>
      <c r="M56">
        <v>0</v>
      </c>
      <c r="N56">
        <v>4</v>
      </c>
      <c r="O56">
        <v>1</v>
      </c>
      <c r="P56">
        <v>0</v>
      </c>
      <c r="Q56">
        <v>1</v>
      </c>
      <c r="R56">
        <v>1</v>
      </c>
      <c r="S56">
        <v>0</v>
      </c>
      <c r="T56">
        <v>1</v>
      </c>
      <c r="U56">
        <v>1</v>
      </c>
      <c r="V56">
        <v>1</v>
      </c>
      <c r="W56">
        <v>0</v>
      </c>
      <c r="X56">
        <v>1</v>
      </c>
      <c r="Y56">
        <v>1</v>
      </c>
      <c r="Z56">
        <v>0</v>
      </c>
      <c r="AA56">
        <v>0</v>
      </c>
      <c r="AB56" t="s">
        <v>40</v>
      </c>
      <c r="AC56" t="s">
        <v>40</v>
      </c>
      <c r="AD56" t="s">
        <v>40</v>
      </c>
      <c r="AE56">
        <v>1</v>
      </c>
      <c r="AF56">
        <v>0</v>
      </c>
      <c r="AG56">
        <v>1</v>
      </c>
      <c r="AH56">
        <v>0</v>
      </c>
      <c r="AI56">
        <v>0</v>
      </c>
      <c r="AJ56">
        <v>1</v>
      </c>
      <c r="AK56">
        <v>1</v>
      </c>
      <c r="AL56">
        <v>0</v>
      </c>
      <c r="AM56">
        <v>0</v>
      </c>
      <c r="AN56">
        <v>0</v>
      </c>
    </row>
    <row r="57" spans="1:40" x14ac:dyDescent="0.25">
      <c r="A57" t="s">
        <v>60</v>
      </c>
      <c r="B57" s="1">
        <v>42278</v>
      </c>
      <c r="C57" s="1">
        <v>42419</v>
      </c>
      <c r="D57">
        <v>0</v>
      </c>
      <c r="E57">
        <v>0</v>
      </c>
      <c r="F57">
        <v>0</v>
      </c>
      <c r="G57">
        <v>0</v>
      </c>
      <c r="H57">
        <v>0</v>
      </c>
      <c r="I57">
        <v>0</v>
      </c>
      <c r="J57">
        <v>0</v>
      </c>
      <c r="K57">
        <v>1</v>
      </c>
      <c r="L57">
        <v>0</v>
      </c>
      <c r="M57">
        <v>0</v>
      </c>
      <c r="N57">
        <v>5</v>
      </c>
      <c r="O57">
        <v>1</v>
      </c>
      <c r="P57">
        <v>0</v>
      </c>
      <c r="Q57">
        <v>1</v>
      </c>
      <c r="R57">
        <v>1</v>
      </c>
      <c r="S57">
        <v>0</v>
      </c>
      <c r="T57">
        <v>1</v>
      </c>
      <c r="U57" t="s">
        <v>40</v>
      </c>
      <c r="V57" t="s">
        <v>40</v>
      </c>
      <c r="W57" t="s">
        <v>40</v>
      </c>
      <c r="X57" t="s">
        <v>40</v>
      </c>
      <c r="Y57">
        <v>1</v>
      </c>
      <c r="Z57">
        <v>0</v>
      </c>
      <c r="AA57">
        <v>0</v>
      </c>
      <c r="AB57" t="s">
        <v>40</v>
      </c>
      <c r="AC57" t="s">
        <v>40</v>
      </c>
      <c r="AD57" t="s">
        <v>40</v>
      </c>
      <c r="AE57">
        <v>1</v>
      </c>
      <c r="AF57">
        <v>0</v>
      </c>
      <c r="AG57">
        <v>1</v>
      </c>
      <c r="AH57">
        <v>0</v>
      </c>
      <c r="AI57">
        <v>0</v>
      </c>
      <c r="AJ57">
        <v>1</v>
      </c>
      <c r="AK57">
        <v>1</v>
      </c>
      <c r="AL57">
        <v>0</v>
      </c>
      <c r="AM57">
        <v>0</v>
      </c>
      <c r="AN57">
        <v>0</v>
      </c>
    </row>
    <row r="58" spans="1:40" x14ac:dyDescent="0.25">
      <c r="A58" t="s">
        <v>60</v>
      </c>
      <c r="B58" s="1">
        <v>42420</v>
      </c>
      <c r="C58" s="1">
        <v>42643</v>
      </c>
      <c r="D58">
        <v>0</v>
      </c>
      <c r="E58">
        <v>0</v>
      </c>
      <c r="F58">
        <v>0</v>
      </c>
      <c r="G58">
        <v>0</v>
      </c>
      <c r="H58">
        <v>0</v>
      </c>
      <c r="I58">
        <v>0</v>
      </c>
      <c r="J58">
        <v>0</v>
      </c>
      <c r="K58">
        <v>1</v>
      </c>
      <c r="L58">
        <v>0</v>
      </c>
      <c r="M58">
        <v>0</v>
      </c>
      <c r="N58">
        <v>6</v>
      </c>
      <c r="O58">
        <v>1</v>
      </c>
      <c r="P58">
        <v>0</v>
      </c>
      <c r="Q58">
        <v>1</v>
      </c>
      <c r="R58">
        <v>1</v>
      </c>
      <c r="S58">
        <v>0</v>
      </c>
      <c r="T58">
        <v>1</v>
      </c>
      <c r="U58">
        <v>1</v>
      </c>
      <c r="V58">
        <v>1</v>
      </c>
      <c r="W58">
        <v>0</v>
      </c>
      <c r="X58">
        <v>1</v>
      </c>
      <c r="Y58">
        <v>1</v>
      </c>
      <c r="Z58">
        <v>0</v>
      </c>
      <c r="AA58">
        <v>0</v>
      </c>
      <c r="AB58" t="s">
        <v>40</v>
      </c>
      <c r="AC58" t="s">
        <v>40</v>
      </c>
      <c r="AD58" t="s">
        <v>40</v>
      </c>
      <c r="AE58">
        <v>1</v>
      </c>
      <c r="AF58">
        <v>0</v>
      </c>
      <c r="AG58">
        <v>1</v>
      </c>
      <c r="AH58">
        <v>0</v>
      </c>
      <c r="AI58">
        <v>0</v>
      </c>
      <c r="AJ58">
        <v>1</v>
      </c>
      <c r="AK58">
        <v>1</v>
      </c>
      <c r="AL58">
        <v>0</v>
      </c>
      <c r="AM58">
        <v>0</v>
      </c>
      <c r="AN58">
        <v>0</v>
      </c>
    </row>
    <row r="59" spans="1:40" x14ac:dyDescent="0.25">
      <c r="A59" t="s">
        <v>60</v>
      </c>
      <c r="B59" s="1">
        <v>42644</v>
      </c>
      <c r="C59" s="1">
        <v>42917</v>
      </c>
      <c r="D59">
        <v>0</v>
      </c>
      <c r="E59">
        <v>0</v>
      </c>
      <c r="F59">
        <v>0</v>
      </c>
      <c r="G59">
        <v>0</v>
      </c>
      <c r="H59">
        <v>0</v>
      </c>
      <c r="I59">
        <v>1</v>
      </c>
      <c r="J59">
        <v>0</v>
      </c>
      <c r="K59">
        <v>0</v>
      </c>
      <c r="L59">
        <v>0</v>
      </c>
      <c r="M59">
        <v>0</v>
      </c>
      <c r="N59">
        <v>7</v>
      </c>
      <c r="O59">
        <v>1</v>
      </c>
      <c r="P59">
        <v>0</v>
      </c>
      <c r="Q59">
        <v>1</v>
      </c>
      <c r="R59">
        <v>1</v>
      </c>
      <c r="S59">
        <v>0</v>
      </c>
      <c r="T59">
        <v>1</v>
      </c>
      <c r="U59">
        <v>1</v>
      </c>
      <c r="V59">
        <v>1</v>
      </c>
      <c r="W59">
        <v>0</v>
      </c>
      <c r="X59">
        <v>1</v>
      </c>
      <c r="Y59">
        <v>1</v>
      </c>
      <c r="Z59">
        <v>0</v>
      </c>
      <c r="AA59">
        <v>0</v>
      </c>
      <c r="AB59" t="s">
        <v>40</v>
      </c>
      <c r="AC59" t="s">
        <v>40</v>
      </c>
      <c r="AD59" t="s">
        <v>40</v>
      </c>
      <c r="AE59">
        <v>1</v>
      </c>
      <c r="AF59">
        <v>0</v>
      </c>
      <c r="AG59">
        <v>1</v>
      </c>
      <c r="AH59">
        <v>0</v>
      </c>
      <c r="AI59">
        <v>0</v>
      </c>
      <c r="AJ59">
        <v>1</v>
      </c>
      <c r="AK59">
        <v>1</v>
      </c>
      <c r="AL59">
        <v>1</v>
      </c>
      <c r="AM59">
        <v>0</v>
      </c>
      <c r="AN59">
        <v>0</v>
      </c>
    </row>
    <row r="60" spans="1:40" x14ac:dyDescent="0.25">
      <c r="A60" t="s">
        <v>61</v>
      </c>
      <c r="B60" s="1">
        <v>41091</v>
      </c>
      <c r="C60" s="1">
        <v>42185</v>
      </c>
      <c r="D60">
        <v>0</v>
      </c>
      <c r="E60">
        <v>0</v>
      </c>
      <c r="F60">
        <v>1</v>
      </c>
      <c r="G60">
        <v>0</v>
      </c>
      <c r="H60">
        <v>0</v>
      </c>
      <c r="I60">
        <v>0</v>
      </c>
      <c r="J60">
        <v>0</v>
      </c>
      <c r="K60">
        <v>0</v>
      </c>
      <c r="L60">
        <v>0</v>
      </c>
      <c r="M60">
        <v>0</v>
      </c>
      <c r="N60">
        <v>1</v>
      </c>
      <c r="O60">
        <v>1</v>
      </c>
      <c r="P60">
        <v>1</v>
      </c>
      <c r="Q60">
        <v>0</v>
      </c>
      <c r="R60">
        <v>0</v>
      </c>
      <c r="S60">
        <v>1</v>
      </c>
      <c r="T60">
        <v>0</v>
      </c>
      <c r="U60" t="s">
        <v>40</v>
      </c>
      <c r="V60" t="s">
        <v>40</v>
      </c>
      <c r="W60" t="s">
        <v>40</v>
      </c>
      <c r="X60" t="s">
        <v>40</v>
      </c>
      <c r="Y60">
        <v>1</v>
      </c>
      <c r="Z60">
        <v>0</v>
      </c>
      <c r="AA60">
        <v>0</v>
      </c>
      <c r="AB60" t="s">
        <v>40</v>
      </c>
      <c r="AC60" t="s">
        <v>40</v>
      </c>
      <c r="AD60" t="s">
        <v>40</v>
      </c>
      <c r="AE60">
        <v>1</v>
      </c>
      <c r="AF60">
        <v>0</v>
      </c>
      <c r="AG60">
        <v>0</v>
      </c>
      <c r="AH60">
        <v>0</v>
      </c>
      <c r="AI60">
        <v>1</v>
      </c>
      <c r="AJ60">
        <v>0</v>
      </c>
      <c r="AK60">
        <v>1</v>
      </c>
      <c r="AL60">
        <v>1</v>
      </c>
      <c r="AM60">
        <v>0</v>
      </c>
      <c r="AN60">
        <v>0</v>
      </c>
    </row>
    <row r="61" spans="1:40" x14ac:dyDescent="0.25">
      <c r="A61" t="s">
        <v>61</v>
      </c>
      <c r="B61" s="1">
        <v>42186</v>
      </c>
      <c r="C61" s="1">
        <v>42551</v>
      </c>
      <c r="D61">
        <v>0</v>
      </c>
      <c r="E61">
        <v>0</v>
      </c>
      <c r="F61">
        <v>0</v>
      </c>
      <c r="G61">
        <v>0</v>
      </c>
      <c r="H61">
        <v>0</v>
      </c>
      <c r="I61">
        <v>0</v>
      </c>
      <c r="J61">
        <v>0</v>
      </c>
      <c r="K61">
        <v>1</v>
      </c>
      <c r="L61">
        <v>0</v>
      </c>
      <c r="M61">
        <v>0</v>
      </c>
      <c r="N61">
        <v>2</v>
      </c>
      <c r="O61">
        <v>1</v>
      </c>
      <c r="P61">
        <v>1</v>
      </c>
      <c r="Q61">
        <v>0</v>
      </c>
      <c r="R61">
        <v>0</v>
      </c>
      <c r="S61">
        <v>1</v>
      </c>
      <c r="T61">
        <v>0</v>
      </c>
      <c r="U61" t="s">
        <v>40</v>
      </c>
      <c r="V61" t="s">
        <v>40</v>
      </c>
      <c r="W61" t="s">
        <v>40</v>
      </c>
      <c r="X61" t="s">
        <v>40</v>
      </c>
      <c r="Y61">
        <v>1</v>
      </c>
      <c r="Z61">
        <v>0</v>
      </c>
      <c r="AA61">
        <v>0</v>
      </c>
      <c r="AB61" t="s">
        <v>40</v>
      </c>
      <c r="AC61" t="s">
        <v>40</v>
      </c>
      <c r="AD61" t="s">
        <v>40</v>
      </c>
      <c r="AE61">
        <v>1</v>
      </c>
      <c r="AF61">
        <v>0</v>
      </c>
      <c r="AG61">
        <v>0</v>
      </c>
      <c r="AH61">
        <v>0</v>
      </c>
      <c r="AI61">
        <v>1</v>
      </c>
      <c r="AJ61">
        <v>0</v>
      </c>
      <c r="AK61">
        <v>1</v>
      </c>
      <c r="AL61">
        <v>1</v>
      </c>
      <c r="AM61">
        <v>0</v>
      </c>
      <c r="AN61">
        <v>0</v>
      </c>
    </row>
    <row r="62" spans="1:40" x14ac:dyDescent="0.25">
      <c r="A62" t="s">
        <v>61</v>
      </c>
      <c r="B62" s="1">
        <v>42552</v>
      </c>
      <c r="C62" s="1">
        <v>42917</v>
      </c>
      <c r="D62">
        <v>0</v>
      </c>
      <c r="E62">
        <v>0</v>
      </c>
      <c r="F62">
        <v>0</v>
      </c>
      <c r="G62">
        <v>0</v>
      </c>
      <c r="H62">
        <v>0</v>
      </c>
      <c r="I62">
        <v>0</v>
      </c>
      <c r="J62">
        <v>0</v>
      </c>
      <c r="K62">
        <v>0</v>
      </c>
      <c r="L62">
        <v>1</v>
      </c>
      <c r="M62">
        <v>0</v>
      </c>
      <c r="N62">
        <v>3</v>
      </c>
      <c r="O62">
        <v>1</v>
      </c>
      <c r="P62">
        <v>1</v>
      </c>
      <c r="Q62">
        <v>0</v>
      </c>
      <c r="R62">
        <v>0</v>
      </c>
      <c r="S62">
        <v>1</v>
      </c>
      <c r="T62">
        <v>0</v>
      </c>
      <c r="U62" t="s">
        <v>40</v>
      </c>
      <c r="V62" t="s">
        <v>40</v>
      </c>
      <c r="W62" t="s">
        <v>40</v>
      </c>
      <c r="X62" t="s">
        <v>40</v>
      </c>
      <c r="Y62">
        <v>1</v>
      </c>
      <c r="Z62">
        <v>0</v>
      </c>
      <c r="AA62">
        <v>0</v>
      </c>
      <c r="AB62" t="s">
        <v>40</v>
      </c>
      <c r="AC62" t="s">
        <v>40</v>
      </c>
      <c r="AD62" t="s">
        <v>40</v>
      </c>
      <c r="AE62">
        <v>1</v>
      </c>
      <c r="AF62">
        <v>0</v>
      </c>
      <c r="AG62">
        <v>0</v>
      </c>
      <c r="AH62">
        <v>0</v>
      </c>
      <c r="AI62">
        <v>1</v>
      </c>
      <c r="AJ62">
        <v>0</v>
      </c>
      <c r="AK62">
        <v>1</v>
      </c>
      <c r="AL62">
        <v>1</v>
      </c>
      <c r="AM62">
        <v>0</v>
      </c>
      <c r="AN62">
        <v>0</v>
      </c>
    </row>
    <row r="63" spans="1:40" x14ac:dyDescent="0.25">
      <c r="A63" t="s">
        <v>62</v>
      </c>
      <c r="B63" s="1">
        <v>41091</v>
      </c>
      <c r="C63" s="1">
        <v>42917</v>
      </c>
      <c r="D63">
        <v>0</v>
      </c>
      <c r="E63">
        <v>0</v>
      </c>
      <c r="F63">
        <v>1</v>
      </c>
      <c r="G63">
        <v>0</v>
      </c>
      <c r="H63">
        <v>0</v>
      </c>
      <c r="I63">
        <v>0</v>
      </c>
      <c r="J63">
        <v>0</v>
      </c>
      <c r="K63">
        <v>0</v>
      </c>
      <c r="L63">
        <v>0</v>
      </c>
      <c r="M63">
        <v>0</v>
      </c>
      <c r="N63">
        <v>1</v>
      </c>
      <c r="O63">
        <v>1</v>
      </c>
      <c r="P63">
        <v>0</v>
      </c>
      <c r="Q63">
        <v>0</v>
      </c>
      <c r="R63">
        <v>1</v>
      </c>
      <c r="S63">
        <v>0</v>
      </c>
      <c r="T63">
        <v>1</v>
      </c>
      <c r="U63">
        <v>0</v>
      </c>
      <c r="V63">
        <v>0</v>
      </c>
      <c r="W63">
        <v>0</v>
      </c>
      <c r="X63">
        <v>1</v>
      </c>
      <c r="Y63">
        <v>0</v>
      </c>
      <c r="Z63" t="s">
        <v>40</v>
      </c>
      <c r="AA63" t="s">
        <v>40</v>
      </c>
      <c r="AB63" t="s">
        <v>40</v>
      </c>
      <c r="AC63" t="s">
        <v>40</v>
      </c>
      <c r="AD63" t="s">
        <v>40</v>
      </c>
      <c r="AE63" t="s">
        <v>40</v>
      </c>
      <c r="AF63" t="s">
        <v>40</v>
      </c>
      <c r="AG63" t="s">
        <v>40</v>
      </c>
      <c r="AH63" t="s">
        <v>40</v>
      </c>
      <c r="AI63" t="s">
        <v>40</v>
      </c>
      <c r="AJ63" t="s">
        <v>40</v>
      </c>
      <c r="AK63">
        <v>0</v>
      </c>
      <c r="AL63" t="s">
        <v>40</v>
      </c>
      <c r="AM63" t="s">
        <v>40</v>
      </c>
      <c r="AN63" t="s">
        <v>40</v>
      </c>
    </row>
    <row r="64" spans="1:40" x14ac:dyDescent="0.25">
      <c r="A64" t="s">
        <v>63</v>
      </c>
      <c r="B64" s="1">
        <v>41091</v>
      </c>
      <c r="C64" s="1">
        <v>41486</v>
      </c>
      <c r="D64">
        <v>0</v>
      </c>
      <c r="E64">
        <v>0</v>
      </c>
      <c r="F64">
        <v>1</v>
      </c>
      <c r="G64">
        <v>0</v>
      </c>
      <c r="H64">
        <v>0</v>
      </c>
      <c r="I64">
        <v>0</v>
      </c>
      <c r="J64">
        <v>0</v>
      </c>
      <c r="K64">
        <v>0</v>
      </c>
      <c r="L64">
        <v>0</v>
      </c>
      <c r="M64">
        <v>0</v>
      </c>
      <c r="N64">
        <v>1</v>
      </c>
      <c r="O64">
        <v>1</v>
      </c>
      <c r="P64">
        <v>0</v>
      </c>
      <c r="Q64">
        <v>0</v>
      </c>
      <c r="R64">
        <v>1</v>
      </c>
      <c r="S64">
        <v>1</v>
      </c>
      <c r="T64">
        <v>0</v>
      </c>
      <c r="U64" t="s">
        <v>40</v>
      </c>
      <c r="V64" t="s">
        <v>40</v>
      </c>
      <c r="W64" t="s">
        <v>40</v>
      </c>
      <c r="X64" t="s">
        <v>40</v>
      </c>
      <c r="Y64">
        <v>1</v>
      </c>
      <c r="Z64">
        <v>1</v>
      </c>
      <c r="AA64">
        <v>1</v>
      </c>
      <c r="AB64">
        <v>1</v>
      </c>
      <c r="AC64">
        <v>0</v>
      </c>
      <c r="AD64">
        <v>0</v>
      </c>
      <c r="AE64">
        <v>1</v>
      </c>
      <c r="AF64">
        <v>1</v>
      </c>
      <c r="AG64">
        <v>0</v>
      </c>
      <c r="AH64">
        <v>0</v>
      </c>
      <c r="AI64">
        <v>0</v>
      </c>
      <c r="AJ64">
        <v>0</v>
      </c>
      <c r="AK64">
        <v>0</v>
      </c>
      <c r="AL64" t="s">
        <v>40</v>
      </c>
      <c r="AM64" t="s">
        <v>40</v>
      </c>
      <c r="AN64" t="s">
        <v>40</v>
      </c>
    </row>
    <row r="65" spans="1:40" x14ac:dyDescent="0.25">
      <c r="A65" t="s">
        <v>63</v>
      </c>
      <c r="B65" s="1">
        <v>41487</v>
      </c>
      <c r="C65" s="1">
        <v>42582</v>
      </c>
      <c r="D65">
        <v>0</v>
      </c>
      <c r="E65">
        <v>0</v>
      </c>
      <c r="F65">
        <v>0</v>
      </c>
      <c r="G65">
        <v>0</v>
      </c>
      <c r="H65">
        <v>0</v>
      </c>
      <c r="I65">
        <v>1</v>
      </c>
      <c r="J65">
        <v>0</v>
      </c>
      <c r="K65">
        <v>0</v>
      </c>
      <c r="L65">
        <v>0</v>
      </c>
      <c r="M65">
        <v>0</v>
      </c>
      <c r="N65">
        <v>2</v>
      </c>
      <c r="O65">
        <v>1</v>
      </c>
      <c r="P65">
        <v>0</v>
      </c>
      <c r="Q65">
        <v>0</v>
      </c>
      <c r="R65">
        <v>1</v>
      </c>
      <c r="S65">
        <v>1</v>
      </c>
      <c r="T65">
        <v>0</v>
      </c>
      <c r="U65" t="s">
        <v>40</v>
      </c>
      <c r="V65" t="s">
        <v>40</v>
      </c>
      <c r="W65" t="s">
        <v>40</v>
      </c>
      <c r="X65" t="s">
        <v>40</v>
      </c>
      <c r="Y65">
        <v>1</v>
      </c>
      <c r="Z65">
        <v>1</v>
      </c>
      <c r="AA65">
        <v>1</v>
      </c>
      <c r="AB65">
        <v>1</v>
      </c>
      <c r="AC65">
        <v>0</v>
      </c>
      <c r="AD65">
        <v>0</v>
      </c>
      <c r="AE65">
        <v>1</v>
      </c>
      <c r="AF65">
        <v>1</v>
      </c>
      <c r="AG65">
        <v>0</v>
      </c>
      <c r="AH65">
        <v>0</v>
      </c>
      <c r="AI65">
        <v>0</v>
      </c>
      <c r="AJ65">
        <v>0</v>
      </c>
      <c r="AK65">
        <v>0</v>
      </c>
      <c r="AL65" t="s">
        <v>40</v>
      </c>
      <c r="AM65" t="s">
        <v>40</v>
      </c>
      <c r="AN65" t="s">
        <v>40</v>
      </c>
    </row>
    <row r="66" spans="1:40" x14ac:dyDescent="0.25">
      <c r="A66" t="s">
        <v>63</v>
      </c>
      <c r="B66" s="1">
        <v>42583</v>
      </c>
      <c r="C66" s="1">
        <v>42917</v>
      </c>
      <c r="D66">
        <v>0</v>
      </c>
      <c r="E66">
        <v>0</v>
      </c>
      <c r="F66">
        <v>0</v>
      </c>
      <c r="G66">
        <v>0</v>
      </c>
      <c r="H66">
        <v>0</v>
      </c>
      <c r="I66">
        <v>1</v>
      </c>
      <c r="J66">
        <v>0</v>
      </c>
      <c r="K66">
        <v>0</v>
      </c>
      <c r="L66">
        <v>0</v>
      </c>
      <c r="M66">
        <v>0</v>
      </c>
      <c r="N66">
        <v>3</v>
      </c>
      <c r="O66">
        <v>1</v>
      </c>
      <c r="P66">
        <v>0</v>
      </c>
      <c r="Q66">
        <v>0</v>
      </c>
      <c r="R66">
        <v>1</v>
      </c>
      <c r="S66">
        <v>1</v>
      </c>
      <c r="T66">
        <v>0</v>
      </c>
      <c r="U66" t="s">
        <v>40</v>
      </c>
      <c r="V66" t="s">
        <v>40</v>
      </c>
      <c r="W66" t="s">
        <v>40</v>
      </c>
      <c r="X66" t="s">
        <v>40</v>
      </c>
      <c r="Y66">
        <v>1</v>
      </c>
      <c r="Z66">
        <v>1</v>
      </c>
      <c r="AA66">
        <v>1</v>
      </c>
      <c r="AB66">
        <v>1</v>
      </c>
      <c r="AC66">
        <v>0</v>
      </c>
      <c r="AD66">
        <v>0</v>
      </c>
      <c r="AE66">
        <v>1</v>
      </c>
      <c r="AF66">
        <v>1</v>
      </c>
      <c r="AG66">
        <v>0</v>
      </c>
      <c r="AH66">
        <v>0</v>
      </c>
      <c r="AI66">
        <v>0</v>
      </c>
      <c r="AJ66">
        <v>0</v>
      </c>
      <c r="AK66">
        <v>0</v>
      </c>
      <c r="AL66" t="s">
        <v>40</v>
      </c>
      <c r="AM66" t="s">
        <v>40</v>
      </c>
      <c r="AN66" t="s">
        <v>40</v>
      </c>
    </row>
    <row r="67" spans="1:40" x14ac:dyDescent="0.25">
      <c r="A67" t="s">
        <v>64</v>
      </c>
      <c r="B67" s="1">
        <v>41091</v>
      </c>
      <c r="C67" s="1">
        <v>42551</v>
      </c>
      <c r="D67">
        <v>0</v>
      </c>
      <c r="E67">
        <v>0</v>
      </c>
      <c r="F67">
        <v>1</v>
      </c>
      <c r="G67">
        <v>0</v>
      </c>
      <c r="H67">
        <v>0</v>
      </c>
      <c r="I67">
        <v>0</v>
      </c>
      <c r="J67">
        <v>0</v>
      </c>
      <c r="K67">
        <v>0</v>
      </c>
      <c r="L67">
        <v>0</v>
      </c>
      <c r="M67">
        <v>0</v>
      </c>
      <c r="N67">
        <v>1</v>
      </c>
      <c r="O67">
        <v>1</v>
      </c>
      <c r="P67">
        <v>0</v>
      </c>
      <c r="Q67">
        <v>1</v>
      </c>
      <c r="R67">
        <v>1</v>
      </c>
      <c r="S67">
        <v>0</v>
      </c>
      <c r="T67">
        <v>2</v>
      </c>
      <c r="U67" t="s">
        <v>40</v>
      </c>
      <c r="V67" t="s">
        <v>40</v>
      </c>
      <c r="W67" t="s">
        <v>40</v>
      </c>
      <c r="X67" t="s">
        <v>40</v>
      </c>
      <c r="Y67">
        <v>0</v>
      </c>
      <c r="Z67" t="s">
        <v>40</v>
      </c>
      <c r="AA67" t="s">
        <v>40</v>
      </c>
      <c r="AB67" t="s">
        <v>40</v>
      </c>
      <c r="AC67" t="s">
        <v>40</v>
      </c>
      <c r="AD67" t="s">
        <v>40</v>
      </c>
      <c r="AE67" t="s">
        <v>40</v>
      </c>
      <c r="AF67" t="s">
        <v>40</v>
      </c>
      <c r="AG67" t="s">
        <v>40</v>
      </c>
      <c r="AH67" t="s">
        <v>40</v>
      </c>
      <c r="AI67" t="s">
        <v>40</v>
      </c>
      <c r="AJ67" t="s">
        <v>40</v>
      </c>
      <c r="AK67">
        <v>0</v>
      </c>
      <c r="AL67" t="s">
        <v>40</v>
      </c>
      <c r="AM67" t="s">
        <v>40</v>
      </c>
      <c r="AN67" t="s">
        <v>40</v>
      </c>
    </row>
    <row r="68" spans="1:40" x14ac:dyDescent="0.25">
      <c r="A68" t="s">
        <v>64</v>
      </c>
      <c r="B68" s="1">
        <v>42552</v>
      </c>
      <c r="C68" s="1">
        <v>42917</v>
      </c>
      <c r="D68">
        <v>0</v>
      </c>
      <c r="E68">
        <v>0</v>
      </c>
      <c r="F68">
        <v>0</v>
      </c>
      <c r="G68">
        <v>0</v>
      </c>
      <c r="H68">
        <v>0</v>
      </c>
      <c r="I68">
        <v>0</v>
      </c>
      <c r="J68">
        <v>0</v>
      </c>
      <c r="K68">
        <v>0</v>
      </c>
      <c r="L68">
        <v>1</v>
      </c>
      <c r="M68">
        <v>0</v>
      </c>
      <c r="N68">
        <v>2</v>
      </c>
      <c r="O68">
        <v>1</v>
      </c>
      <c r="P68">
        <v>0</v>
      </c>
      <c r="Q68">
        <v>1</v>
      </c>
      <c r="R68">
        <v>1</v>
      </c>
      <c r="S68">
        <v>0</v>
      </c>
      <c r="T68">
        <v>2</v>
      </c>
      <c r="U68" t="s">
        <v>40</v>
      </c>
      <c r="V68" t="s">
        <v>40</v>
      </c>
      <c r="W68" t="s">
        <v>40</v>
      </c>
      <c r="X68" t="s">
        <v>40</v>
      </c>
      <c r="Y68">
        <v>0</v>
      </c>
      <c r="Z68" t="s">
        <v>40</v>
      </c>
      <c r="AA68" t="s">
        <v>40</v>
      </c>
      <c r="AB68" t="s">
        <v>40</v>
      </c>
      <c r="AC68" t="s">
        <v>40</v>
      </c>
      <c r="AD68" t="s">
        <v>40</v>
      </c>
      <c r="AE68" t="s">
        <v>40</v>
      </c>
      <c r="AF68" t="s">
        <v>40</v>
      </c>
      <c r="AG68" t="s">
        <v>40</v>
      </c>
      <c r="AH68" t="s">
        <v>40</v>
      </c>
      <c r="AI68" t="s">
        <v>40</v>
      </c>
      <c r="AJ68" t="s">
        <v>40</v>
      </c>
      <c r="AK68">
        <v>0</v>
      </c>
      <c r="AL68" t="s">
        <v>40</v>
      </c>
      <c r="AM68" t="s">
        <v>40</v>
      </c>
      <c r="AN68" t="s">
        <v>40</v>
      </c>
    </row>
    <row r="69" spans="1:40" x14ac:dyDescent="0.25">
      <c r="A69" t="s">
        <v>65</v>
      </c>
      <c r="B69" s="1">
        <v>41091</v>
      </c>
      <c r="C69" s="1">
        <v>42735</v>
      </c>
      <c r="D69">
        <v>0</v>
      </c>
      <c r="E69">
        <v>0</v>
      </c>
      <c r="F69">
        <v>1</v>
      </c>
      <c r="G69">
        <v>0</v>
      </c>
      <c r="H69">
        <v>0</v>
      </c>
      <c r="I69">
        <v>0</v>
      </c>
      <c r="J69">
        <v>0</v>
      </c>
      <c r="K69">
        <v>0</v>
      </c>
      <c r="L69">
        <v>0</v>
      </c>
      <c r="M69">
        <v>0</v>
      </c>
      <c r="N69">
        <v>1</v>
      </c>
      <c r="O69">
        <v>1</v>
      </c>
      <c r="P69">
        <v>0</v>
      </c>
      <c r="Q69">
        <v>1</v>
      </c>
      <c r="R69">
        <v>1</v>
      </c>
      <c r="S69">
        <v>0</v>
      </c>
      <c r="T69">
        <v>2</v>
      </c>
      <c r="U69" t="s">
        <v>40</v>
      </c>
      <c r="V69" t="s">
        <v>40</v>
      </c>
      <c r="W69" t="s">
        <v>40</v>
      </c>
      <c r="X69" t="s">
        <v>40</v>
      </c>
      <c r="Y69">
        <v>0</v>
      </c>
      <c r="Z69" t="s">
        <v>40</v>
      </c>
      <c r="AA69" t="s">
        <v>40</v>
      </c>
      <c r="AB69" t="s">
        <v>40</v>
      </c>
      <c r="AC69" t="s">
        <v>40</v>
      </c>
      <c r="AD69" t="s">
        <v>40</v>
      </c>
      <c r="AE69" t="s">
        <v>40</v>
      </c>
      <c r="AF69" t="s">
        <v>40</v>
      </c>
      <c r="AG69" t="s">
        <v>40</v>
      </c>
      <c r="AH69" t="s">
        <v>40</v>
      </c>
      <c r="AI69" t="s">
        <v>40</v>
      </c>
      <c r="AJ69" t="s">
        <v>40</v>
      </c>
      <c r="AK69">
        <v>0</v>
      </c>
      <c r="AL69" t="s">
        <v>40</v>
      </c>
      <c r="AM69" t="s">
        <v>40</v>
      </c>
      <c r="AN69" t="s">
        <v>40</v>
      </c>
    </row>
    <row r="70" spans="1:40" x14ac:dyDescent="0.25">
      <c r="A70" t="s">
        <v>65</v>
      </c>
      <c r="B70" s="1">
        <v>42736</v>
      </c>
      <c r="C70" s="1">
        <v>42917</v>
      </c>
      <c r="D70">
        <v>0</v>
      </c>
      <c r="E70">
        <v>0</v>
      </c>
      <c r="F70">
        <v>0</v>
      </c>
      <c r="G70">
        <v>0</v>
      </c>
      <c r="H70">
        <v>0</v>
      </c>
      <c r="I70">
        <v>0</v>
      </c>
      <c r="J70">
        <v>0</v>
      </c>
      <c r="K70">
        <v>0</v>
      </c>
      <c r="L70">
        <v>0</v>
      </c>
      <c r="M70">
        <v>1</v>
      </c>
      <c r="N70">
        <v>1</v>
      </c>
      <c r="O70">
        <v>1</v>
      </c>
      <c r="P70">
        <v>0</v>
      </c>
      <c r="Q70">
        <v>1</v>
      </c>
      <c r="R70">
        <v>1</v>
      </c>
      <c r="S70">
        <v>0</v>
      </c>
      <c r="T70">
        <v>2</v>
      </c>
      <c r="U70" t="s">
        <v>40</v>
      </c>
      <c r="V70" t="s">
        <v>40</v>
      </c>
      <c r="W70" t="s">
        <v>40</v>
      </c>
      <c r="X70" t="s">
        <v>40</v>
      </c>
      <c r="Y70">
        <v>0</v>
      </c>
      <c r="Z70" t="s">
        <v>40</v>
      </c>
      <c r="AA70" t="s">
        <v>40</v>
      </c>
      <c r="AB70" t="s">
        <v>40</v>
      </c>
      <c r="AC70" t="s">
        <v>40</v>
      </c>
      <c r="AD70" t="s">
        <v>40</v>
      </c>
      <c r="AE70" t="s">
        <v>40</v>
      </c>
      <c r="AF70" t="s">
        <v>40</v>
      </c>
      <c r="AG70" t="s">
        <v>40</v>
      </c>
      <c r="AH70" t="s">
        <v>40</v>
      </c>
      <c r="AI70" t="s">
        <v>40</v>
      </c>
      <c r="AJ70" t="s">
        <v>40</v>
      </c>
      <c r="AK70">
        <v>0</v>
      </c>
      <c r="AL70" t="s">
        <v>40</v>
      </c>
      <c r="AM70" t="s">
        <v>40</v>
      </c>
      <c r="AN70" t="s">
        <v>40</v>
      </c>
    </row>
    <row r="71" spans="1:40" x14ac:dyDescent="0.25">
      <c r="A71" t="s">
        <v>66</v>
      </c>
      <c r="B71" s="1">
        <v>41091</v>
      </c>
      <c r="C71" s="1">
        <v>42917</v>
      </c>
      <c r="D71">
        <v>0</v>
      </c>
      <c r="E71">
        <v>0</v>
      </c>
      <c r="F71">
        <v>1</v>
      </c>
      <c r="G71">
        <v>0</v>
      </c>
      <c r="H71">
        <v>0</v>
      </c>
      <c r="I71">
        <v>0</v>
      </c>
      <c r="J71">
        <v>0</v>
      </c>
      <c r="K71">
        <v>0</v>
      </c>
      <c r="L71">
        <v>0</v>
      </c>
      <c r="M71">
        <v>0</v>
      </c>
      <c r="N71">
        <v>1</v>
      </c>
      <c r="O71">
        <v>1</v>
      </c>
      <c r="P71">
        <v>0</v>
      </c>
      <c r="Q71">
        <v>0</v>
      </c>
      <c r="R71">
        <v>1</v>
      </c>
      <c r="S71">
        <v>0</v>
      </c>
      <c r="T71">
        <v>2</v>
      </c>
      <c r="U71" t="s">
        <v>40</v>
      </c>
      <c r="V71" t="s">
        <v>40</v>
      </c>
      <c r="W71" t="s">
        <v>40</v>
      </c>
      <c r="X71" t="s">
        <v>40</v>
      </c>
      <c r="Y71">
        <v>0</v>
      </c>
      <c r="Z71" t="s">
        <v>40</v>
      </c>
      <c r="AA71" t="s">
        <v>40</v>
      </c>
      <c r="AB71" t="s">
        <v>40</v>
      </c>
      <c r="AC71" t="s">
        <v>40</v>
      </c>
      <c r="AD71" t="s">
        <v>40</v>
      </c>
      <c r="AE71" t="s">
        <v>40</v>
      </c>
      <c r="AF71" t="s">
        <v>40</v>
      </c>
      <c r="AG71" t="s">
        <v>40</v>
      </c>
      <c r="AH71" t="s">
        <v>40</v>
      </c>
      <c r="AI71" t="s">
        <v>40</v>
      </c>
      <c r="AJ71" t="s">
        <v>40</v>
      </c>
      <c r="AK71">
        <v>0</v>
      </c>
      <c r="AL71" t="s">
        <v>40</v>
      </c>
      <c r="AM71" t="s">
        <v>40</v>
      </c>
      <c r="AN71" t="s">
        <v>40</v>
      </c>
    </row>
    <row r="72" spans="1:40" x14ac:dyDescent="0.25">
      <c r="A72" t="s">
        <v>67</v>
      </c>
      <c r="B72" s="1">
        <v>41091</v>
      </c>
      <c r="C72" s="1">
        <v>42852</v>
      </c>
      <c r="D72">
        <v>0</v>
      </c>
      <c r="E72">
        <v>0</v>
      </c>
      <c r="F72">
        <v>1</v>
      </c>
      <c r="G72">
        <v>0</v>
      </c>
      <c r="H72">
        <v>0</v>
      </c>
      <c r="I72">
        <v>0</v>
      </c>
      <c r="J72">
        <v>0</v>
      </c>
      <c r="K72">
        <v>0</v>
      </c>
      <c r="L72">
        <v>0</v>
      </c>
      <c r="M72">
        <v>0</v>
      </c>
      <c r="N72">
        <v>1</v>
      </c>
      <c r="O72">
        <v>1</v>
      </c>
      <c r="P72">
        <v>0</v>
      </c>
      <c r="Q72">
        <v>1</v>
      </c>
      <c r="R72">
        <v>1</v>
      </c>
      <c r="S72">
        <v>0</v>
      </c>
      <c r="T72">
        <v>2</v>
      </c>
      <c r="U72" t="s">
        <v>40</v>
      </c>
      <c r="V72" t="s">
        <v>40</v>
      </c>
      <c r="W72" t="s">
        <v>40</v>
      </c>
      <c r="X72" t="s">
        <v>40</v>
      </c>
      <c r="Y72">
        <v>1</v>
      </c>
      <c r="Z72">
        <v>0</v>
      </c>
      <c r="AA72">
        <v>0</v>
      </c>
      <c r="AB72" t="s">
        <v>40</v>
      </c>
      <c r="AC72" t="s">
        <v>40</v>
      </c>
      <c r="AD72" t="s">
        <v>40</v>
      </c>
      <c r="AE72">
        <v>1</v>
      </c>
      <c r="AF72">
        <v>1</v>
      </c>
      <c r="AG72">
        <v>0</v>
      </c>
      <c r="AH72">
        <v>0</v>
      </c>
      <c r="AI72">
        <v>0</v>
      </c>
      <c r="AJ72">
        <v>0</v>
      </c>
      <c r="AK72">
        <v>0</v>
      </c>
      <c r="AL72" t="s">
        <v>40</v>
      </c>
      <c r="AM72" t="s">
        <v>40</v>
      </c>
      <c r="AN72" t="s">
        <v>40</v>
      </c>
    </row>
    <row r="73" spans="1:40" x14ac:dyDescent="0.25">
      <c r="A73" t="s">
        <v>67</v>
      </c>
      <c r="B73" s="1">
        <v>42853</v>
      </c>
      <c r="C73" s="1">
        <v>42917</v>
      </c>
      <c r="D73">
        <v>0</v>
      </c>
      <c r="E73">
        <v>0</v>
      </c>
      <c r="F73">
        <v>0</v>
      </c>
      <c r="G73">
        <v>0</v>
      </c>
      <c r="H73">
        <v>0</v>
      </c>
      <c r="I73">
        <v>0</v>
      </c>
      <c r="J73">
        <v>0</v>
      </c>
      <c r="K73">
        <v>0</v>
      </c>
      <c r="L73">
        <v>0</v>
      </c>
      <c r="M73">
        <v>1</v>
      </c>
      <c r="N73">
        <v>1</v>
      </c>
      <c r="O73">
        <v>1</v>
      </c>
      <c r="P73">
        <v>0</v>
      </c>
      <c r="Q73">
        <v>1</v>
      </c>
      <c r="R73">
        <v>1</v>
      </c>
      <c r="S73">
        <v>0</v>
      </c>
      <c r="T73">
        <v>2</v>
      </c>
      <c r="U73" t="s">
        <v>40</v>
      </c>
      <c r="V73" t="s">
        <v>40</v>
      </c>
      <c r="W73" t="s">
        <v>40</v>
      </c>
      <c r="X73" t="s">
        <v>40</v>
      </c>
      <c r="Y73">
        <v>1</v>
      </c>
      <c r="Z73">
        <v>0</v>
      </c>
      <c r="AA73">
        <v>0</v>
      </c>
      <c r="AB73" t="s">
        <v>40</v>
      </c>
      <c r="AC73" t="s">
        <v>40</v>
      </c>
      <c r="AD73" t="s">
        <v>40</v>
      </c>
      <c r="AE73">
        <v>1</v>
      </c>
      <c r="AF73">
        <v>1</v>
      </c>
      <c r="AG73">
        <v>0</v>
      </c>
      <c r="AH73">
        <v>0</v>
      </c>
      <c r="AI73">
        <v>0</v>
      </c>
      <c r="AJ73">
        <v>0</v>
      </c>
      <c r="AK73">
        <v>0</v>
      </c>
      <c r="AL73" t="s">
        <v>40</v>
      </c>
      <c r="AM73" t="s">
        <v>40</v>
      </c>
      <c r="AN73" t="s">
        <v>40</v>
      </c>
    </row>
    <row r="74" spans="1:40" x14ac:dyDescent="0.25">
      <c r="A74" t="s">
        <v>68</v>
      </c>
      <c r="B74" s="1">
        <v>41091</v>
      </c>
      <c r="C74" s="1">
        <v>41455</v>
      </c>
      <c r="D74">
        <v>0</v>
      </c>
      <c r="E74">
        <v>0</v>
      </c>
      <c r="F74">
        <v>0</v>
      </c>
      <c r="G74">
        <v>1</v>
      </c>
      <c r="H74">
        <v>0</v>
      </c>
      <c r="I74">
        <v>0</v>
      </c>
      <c r="J74">
        <v>0</v>
      </c>
      <c r="K74">
        <v>0</v>
      </c>
      <c r="L74">
        <v>0</v>
      </c>
      <c r="M74">
        <v>0</v>
      </c>
      <c r="N74">
        <v>1</v>
      </c>
      <c r="O74">
        <v>1</v>
      </c>
      <c r="P74">
        <v>0</v>
      </c>
      <c r="Q74">
        <v>0</v>
      </c>
      <c r="R74">
        <v>1</v>
      </c>
      <c r="S74">
        <v>0</v>
      </c>
      <c r="T74">
        <v>1</v>
      </c>
      <c r="U74">
        <v>0</v>
      </c>
      <c r="V74">
        <v>0</v>
      </c>
      <c r="W74">
        <v>0</v>
      </c>
      <c r="X74">
        <v>1</v>
      </c>
      <c r="Y74">
        <v>1</v>
      </c>
      <c r="Z74">
        <v>0</v>
      </c>
      <c r="AA74">
        <v>0</v>
      </c>
      <c r="AB74" t="s">
        <v>40</v>
      </c>
      <c r="AC74" t="s">
        <v>40</v>
      </c>
      <c r="AD74" t="s">
        <v>40</v>
      </c>
      <c r="AE74">
        <v>1</v>
      </c>
      <c r="AF74">
        <v>0</v>
      </c>
      <c r="AG74">
        <v>0</v>
      </c>
      <c r="AH74">
        <v>0</v>
      </c>
      <c r="AI74">
        <v>0</v>
      </c>
      <c r="AJ74">
        <v>0</v>
      </c>
      <c r="AK74">
        <v>0</v>
      </c>
      <c r="AL74" t="s">
        <v>40</v>
      </c>
      <c r="AM74" t="s">
        <v>40</v>
      </c>
      <c r="AN74" t="s">
        <v>40</v>
      </c>
    </row>
    <row r="75" spans="1:40" x14ac:dyDescent="0.25">
      <c r="A75" t="s">
        <v>68</v>
      </c>
      <c r="B75" s="1">
        <v>41456</v>
      </c>
      <c r="C75" s="1">
        <v>42917</v>
      </c>
      <c r="D75">
        <v>1</v>
      </c>
      <c r="E75">
        <v>0</v>
      </c>
      <c r="F75">
        <v>0</v>
      </c>
      <c r="G75">
        <v>0</v>
      </c>
      <c r="H75">
        <v>0</v>
      </c>
      <c r="I75">
        <v>0</v>
      </c>
      <c r="J75">
        <v>0</v>
      </c>
      <c r="K75">
        <v>0</v>
      </c>
      <c r="L75">
        <v>0</v>
      </c>
      <c r="M75">
        <v>0</v>
      </c>
      <c r="N75">
        <v>2</v>
      </c>
      <c r="O75">
        <v>1</v>
      </c>
      <c r="P75">
        <v>1</v>
      </c>
      <c r="Q75">
        <v>0</v>
      </c>
      <c r="R75">
        <v>0</v>
      </c>
      <c r="S75">
        <v>1</v>
      </c>
      <c r="T75">
        <v>0</v>
      </c>
      <c r="U75">
        <v>0</v>
      </c>
      <c r="V75">
        <v>0</v>
      </c>
      <c r="W75">
        <v>0</v>
      </c>
      <c r="X75">
        <v>1</v>
      </c>
      <c r="Y75">
        <v>1</v>
      </c>
      <c r="Z75">
        <v>0</v>
      </c>
      <c r="AA75">
        <v>0</v>
      </c>
      <c r="AB75" t="s">
        <v>40</v>
      </c>
      <c r="AC75" t="s">
        <v>40</v>
      </c>
      <c r="AD75" t="s">
        <v>40</v>
      </c>
      <c r="AE75">
        <v>1</v>
      </c>
      <c r="AF75">
        <v>1</v>
      </c>
      <c r="AG75">
        <v>0</v>
      </c>
      <c r="AH75">
        <v>0</v>
      </c>
      <c r="AI75">
        <v>0</v>
      </c>
      <c r="AJ75">
        <v>0</v>
      </c>
      <c r="AK75">
        <v>1</v>
      </c>
      <c r="AL75">
        <v>0</v>
      </c>
      <c r="AM75">
        <v>0</v>
      </c>
      <c r="AN75">
        <v>0</v>
      </c>
    </row>
    <row r="76" spans="1:40" x14ac:dyDescent="0.25">
      <c r="A76" t="s">
        <v>69</v>
      </c>
      <c r="B76" s="1">
        <v>41091</v>
      </c>
      <c r="C76" s="1">
        <v>41130</v>
      </c>
      <c r="D76">
        <v>0</v>
      </c>
      <c r="E76">
        <v>0</v>
      </c>
      <c r="F76">
        <v>0</v>
      </c>
      <c r="G76">
        <v>0</v>
      </c>
      <c r="H76">
        <v>0</v>
      </c>
      <c r="I76">
        <v>0</v>
      </c>
      <c r="J76">
        <v>1</v>
      </c>
      <c r="K76">
        <v>0</v>
      </c>
      <c r="L76">
        <v>0</v>
      </c>
      <c r="M76">
        <v>0</v>
      </c>
      <c r="N76">
        <v>1</v>
      </c>
      <c r="O76">
        <v>1</v>
      </c>
      <c r="P76">
        <v>1</v>
      </c>
      <c r="Q76">
        <v>0</v>
      </c>
      <c r="R76">
        <v>0</v>
      </c>
      <c r="S76">
        <v>0</v>
      </c>
      <c r="T76">
        <v>0</v>
      </c>
      <c r="U76" t="s">
        <v>40</v>
      </c>
      <c r="V76" t="s">
        <v>40</v>
      </c>
      <c r="W76" t="s">
        <v>40</v>
      </c>
      <c r="X76" t="s">
        <v>40</v>
      </c>
      <c r="Y76">
        <v>1</v>
      </c>
      <c r="Z76">
        <v>1</v>
      </c>
      <c r="AA76">
        <v>1</v>
      </c>
      <c r="AB76">
        <v>1</v>
      </c>
      <c r="AC76">
        <v>0</v>
      </c>
      <c r="AD76">
        <v>0</v>
      </c>
      <c r="AE76">
        <v>1</v>
      </c>
      <c r="AF76">
        <v>1</v>
      </c>
      <c r="AG76">
        <v>0</v>
      </c>
      <c r="AH76">
        <v>0</v>
      </c>
      <c r="AI76">
        <v>0</v>
      </c>
      <c r="AJ76">
        <v>0</v>
      </c>
      <c r="AK76">
        <v>0</v>
      </c>
      <c r="AL76" t="s">
        <v>40</v>
      </c>
      <c r="AM76" t="s">
        <v>40</v>
      </c>
      <c r="AN76" t="s">
        <v>40</v>
      </c>
    </row>
    <row r="77" spans="1:40" x14ac:dyDescent="0.25">
      <c r="A77" t="s">
        <v>69</v>
      </c>
      <c r="B77" s="1">
        <v>41131</v>
      </c>
      <c r="C77" s="1">
        <v>41477</v>
      </c>
      <c r="D77">
        <v>0</v>
      </c>
      <c r="E77">
        <v>0</v>
      </c>
      <c r="F77">
        <v>0</v>
      </c>
      <c r="G77">
        <v>1</v>
      </c>
      <c r="H77">
        <v>0</v>
      </c>
      <c r="I77">
        <v>0</v>
      </c>
      <c r="J77">
        <v>0</v>
      </c>
      <c r="K77">
        <v>0</v>
      </c>
      <c r="L77">
        <v>0</v>
      </c>
      <c r="M77">
        <v>0</v>
      </c>
      <c r="N77">
        <v>2</v>
      </c>
      <c r="O77">
        <v>1</v>
      </c>
      <c r="P77">
        <v>1</v>
      </c>
      <c r="Q77">
        <v>0</v>
      </c>
      <c r="R77">
        <v>0</v>
      </c>
      <c r="S77">
        <v>0</v>
      </c>
      <c r="T77">
        <v>0</v>
      </c>
      <c r="U77" t="s">
        <v>40</v>
      </c>
      <c r="V77" t="s">
        <v>40</v>
      </c>
      <c r="W77" t="s">
        <v>40</v>
      </c>
      <c r="X77" t="s">
        <v>40</v>
      </c>
      <c r="Y77">
        <v>1</v>
      </c>
      <c r="Z77">
        <v>1</v>
      </c>
      <c r="AA77">
        <v>1</v>
      </c>
      <c r="AB77">
        <v>1</v>
      </c>
      <c r="AC77">
        <v>0</v>
      </c>
      <c r="AD77">
        <v>0</v>
      </c>
      <c r="AE77">
        <v>1</v>
      </c>
      <c r="AF77">
        <v>1</v>
      </c>
      <c r="AG77">
        <v>0</v>
      </c>
      <c r="AH77">
        <v>0</v>
      </c>
      <c r="AI77">
        <v>0</v>
      </c>
      <c r="AJ77">
        <v>0</v>
      </c>
      <c r="AK77">
        <v>0</v>
      </c>
      <c r="AL77" t="s">
        <v>40</v>
      </c>
      <c r="AM77" t="s">
        <v>40</v>
      </c>
      <c r="AN77" t="s">
        <v>40</v>
      </c>
    </row>
    <row r="78" spans="1:40" x14ac:dyDescent="0.25">
      <c r="A78" t="s">
        <v>69</v>
      </c>
      <c r="B78" s="1">
        <v>41478</v>
      </c>
      <c r="C78" s="1">
        <v>42257</v>
      </c>
      <c r="D78">
        <v>0</v>
      </c>
      <c r="E78">
        <v>0</v>
      </c>
      <c r="F78">
        <v>0</v>
      </c>
      <c r="G78">
        <v>0</v>
      </c>
      <c r="H78">
        <v>0</v>
      </c>
      <c r="I78">
        <v>0</v>
      </c>
      <c r="J78">
        <v>1</v>
      </c>
      <c r="K78">
        <v>0</v>
      </c>
      <c r="L78">
        <v>0</v>
      </c>
      <c r="M78">
        <v>0</v>
      </c>
      <c r="N78">
        <v>3</v>
      </c>
      <c r="O78">
        <v>1</v>
      </c>
      <c r="P78">
        <v>1</v>
      </c>
      <c r="Q78">
        <v>0</v>
      </c>
      <c r="R78">
        <v>0</v>
      </c>
      <c r="S78">
        <v>0</v>
      </c>
      <c r="T78">
        <v>0</v>
      </c>
      <c r="U78" t="s">
        <v>40</v>
      </c>
      <c r="V78" t="s">
        <v>40</v>
      </c>
      <c r="W78" t="s">
        <v>40</v>
      </c>
      <c r="X78" t="s">
        <v>40</v>
      </c>
      <c r="Y78">
        <v>1</v>
      </c>
      <c r="Z78">
        <v>1</v>
      </c>
      <c r="AA78">
        <v>1</v>
      </c>
      <c r="AB78">
        <v>1</v>
      </c>
      <c r="AC78">
        <v>0</v>
      </c>
      <c r="AD78">
        <v>0</v>
      </c>
      <c r="AE78">
        <v>1</v>
      </c>
      <c r="AF78">
        <v>1</v>
      </c>
      <c r="AG78">
        <v>0</v>
      </c>
      <c r="AH78">
        <v>0</v>
      </c>
      <c r="AI78">
        <v>0</v>
      </c>
      <c r="AJ78">
        <v>0</v>
      </c>
      <c r="AK78">
        <v>0</v>
      </c>
      <c r="AL78" t="s">
        <v>40</v>
      </c>
      <c r="AM78" t="s">
        <v>40</v>
      </c>
      <c r="AN78" t="s">
        <v>40</v>
      </c>
    </row>
    <row r="79" spans="1:40" x14ac:dyDescent="0.25">
      <c r="A79" t="s">
        <v>69</v>
      </c>
      <c r="B79" s="1">
        <v>42258</v>
      </c>
      <c r="C79" s="1">
        <v>42589</v>
      </c>
      <c r="D79">
        <v>0</v>
      </c>
      <c r="E79">
        <v>0</v>
      </c>
      <c r="F79">
        <v>0</v>
      </c>
      <c r="G79">
        <v>0</v>
      </c>
      <c r="H79">
        <v>0</v>
      </c>
      <c r="I79">
        <v>1</v>
      </c>
      <c r="J79">
        <v>0</v>
      </c>
      <c r="K79">
        <v>0</v>
      </c>
      <c r="L79">
        <v>0</v>
      </c>
      <c r="M79">
        <v>0</v>
      </c>
      <c r="N79">
        <v>4</v>
      </c>
      <c r="O79">
        <v>1</v>
      </c>
      <c r="P79">
        <v>1</v>
      </c>
      <c r="Q79">
        <v>0</v>
      </c>
      <c r="R79">
        <v>0</v>
      </c>
      <c r="S79">
        <v>0</v>
      </c>
      <c r="T79">
        <v>0</v>
      </c>
      <c r="U79" t="s">
        <v>40</v>
      </c>
      <c r="V79" t="s">
        <v>40</v>
      </c>
      <c r="W79" t="s">
        <v>40</v>
      </c>
      <c r="X79" t="s">
        <v>40</v>
      </c>
      <c r="Y79">
        <v>1</v>
      </c>
      <c r="Z79">
        <v>1</v>
      </c>
      <c r="AA79">
        <v>1</v>
      </c>
      <c r="AB79">
        <v>1</v>
      </c>
      <c r="AC79">
        <v>0</v>
      </c>
      <c r="AD79">
        <v>0</v>
      </c>
      <c r="AE79">
        <v>1</v>
      </c>
      <c r="AF79">
        <v>1</v>
      </c>
      <c r="AG79">
        <v>0</v>
      </c>
      <c r="AH79">
        <v>0</v>
      </c>
      <c r="AI79">
        <v>0</v>
      </c>
      <c r="AJ79">
        <v>0</v>
      </c>
      <c r="AK79">
        <v>0</v>
      </c>
      <c r="AL79" t="s">
        <v>40</v>
      </c>
      <c r="AM79" t="s">
        <v>40</v>
      </c>
      <c r="AN79" t="s">
        <v>40</v>
      </c>
    </row>
    <row r="80" spans="1:40" x14ac:dyDescent="0.25">
      <c r="A80" t="s">
        <v>69</v>
      </c>
      <c r="B80" s="1">
        <v>42590</v>
      </c>
      <c r="C80" s="1">
        <v>42901</v>
      </c>
      <c r="D80">
        <v>0</v>
      </c>
      <c r="E80">
        <v>0</v>
      </c>
      <c r="F80">
        <v>0</v>
      </c>
      <c r="G80">
        <v>0</v>
      </c>
      <c r="H80">
        <v>0</v>
      </c>
      <c r="I80">
        <v>0</v>
      </c>
      <c r="J80">
        <v>0</v>
      </c>
      <c r="K80">
        <v>0</v>
      </c>
      <c r="L80">
        <v>0</v>
      </c>
      <c r="M80">
        <v>1</v>
      </c>
      <c r="N80">
        <v>5</v>
      </c>
      <c r="O80">
        <v>1</v>
      </c>
      <c r="P80">
        <v>1</v>
      </c>
      <c r="Q80">
        <v>0</v>
      </c>
      <c r="R80">
        <v>0</v>
      </c>
      <c r="S80">
        <v>0</v>
      </c>
      <c r="T80">
        <v>0</v>
      </c>
      <c r="U80" t="s">
        <v>40</v>
      </c>
      <c r="V80" t="s">
        <v>40</v>
      </c>
      <c r="W80" t="s">
        <v>40</v>
      </c>
      <c r="X80" t="s">
        <v>40</v>
      </c>
      <c r="Y80">
        <v>1</v>
      </c>
      <c r="Z80">
        <v>1</v>
      </c>
      <c r="AA80">
        <v>1</v>
      </c>
      <c r="AB80">
        <v>1</v>
      </c>
      <c r="AC80">
        <v>0</v>
      </c>
      <c r="AD80">
        <v>0</v>
      </c>
      <c r="AE80">
        <v>1</v>
      </c>
      <c r="AF80">
        <v>1</v>
      </c>
      <c r="AG80">
        <v>0</v>
      </c>
      <c r="AH80">
        <v>0</v>
      </c>
      <c r="AI80">
        <v>0</v>
      </c>
      <c r="AJ80">
        <v>0</v>
      </c>
      <c r="AK80">
        <v>0</v>
      </c>
      <c r="AL80" t="s">
        <v>40</v>
      </c>
      <c r="AM80" t="s">
        <v>40</v>
      </c>
      <c r="AN80" t="s">
        <v>40</v>
      </c>
    </row>
    <row r="81" spans="1:40" x14ac:dyDescent="0.25">
      <c r="A81" t="s">
        <v>69</v>
      </c>
      <c r="B81" s="1">
        <v>42902</v>
      </c>
      <c r="C81" s="1">
        <v>42917</v>
      </c>
      <c r="D81">
        <v>0</v>
      </c>
      <c r="E81">
        <v>0</v>
      </c>
      <c r="F81">
        <v>0</v>
      </c>
      <c r="G81">
        <v>0</v>
      </c>
      <c r="H81">
        <v>0</v>
      </c>
      <c r="I81">
        <v>0</v>
      </c>
      <c r="J81">
        <v>0</v>
      </c>
      <c r="K81">
        <v>0</v>
      </c>
      <c r="L81">
        <v>0</v>
      </c>
      <c r="M81">
        <v>1</v>
      </c>
      <c r="N81">
        <v>6</v>
      </c>
      <c r="O81">
        <v>1</v>
      </c>
      <c r="P81">
        <v>1</v>
      </c>
      <c r="Q81">
        <v>0</v>
      </c>
      <c r="R81">
        <v>0</v>
      </c>
      <c r="S81">
        <v>0</v>
      </c>
      <c r="T81">
        <v>0</v>
      </c>
      <c r="U81" t="s">
        <v>40</v>
      </c>
      <c r="V81" t="s">
        <v>40</v>
      </c>
      <c r="W81" t="s">
        <v>40</v>
      </c>
      <c r="X81" t="s">
        <v>40</v>
      </c>
      <c r="Y81">
        <v>1</v>
      </c>
      <c r="Z81">
        <v>0</v>
      </c>
      <c r="AA81">
        <v>0</v>
      </c>
      <c r="AB81" t="s">
        <v>40</v>
      </c>
      <c r="AC81" t="s">
        <v>40</v>
      </c>
      <c r="AD81" t="s">
        <v>40</v>
      </c>
      <c r="AE81">
        <v>0</v>
      </c>
      <c r="AF81">
        <v>1</v>
      </c>
      <c r="AG81">
        <v>0</v>
      </c>
      <c r="AH81">
        <v>0</v>
      </c>
      <c r="AI81">
        <v>0</v>
      </c>
      <c r="AJ81">
        <v>0</v>
      </c>
      <c r="AK81">
        <v>1</v>
      </c>
      <c r="AL81">
        <v>0</v>
      </c>
      <c r="AM81">
        <v>0</v>
      </c>
      <c r="AN81">
        <v>0</v>
      </c>
    </row>
    <row r="82" spans="1:40" x14ac:dyDescent="0.25">
      <c r="A82" t="s">
        <v>70</v>
      </c>
      <c r="B82" s="1">
        <v>41105</v>
      </c>
      <c r="C82" s="1">
        <v>42039</v>
      </c>
      <c r="D82">
        <v>0</v>
      </c>
      <c r="E82">
        <v>0</v>
      </c>
      <c r="F82">
        <v>0</v>
      </c>
      <c r="G82">
        <v>1</v>
      </c>
      <c r="H82">
        <v>0</v>
      </c>
      <c r="I82">
        <v>0</v>
      </c>
      <c r="J82">
        <v>0</v>
      </c>
      <c r="K82">
        <v>0</v>
      </c>
      <c r="L82">
        <v>0</v>
      </c>
      <c r="M82">
        <v>0</v>
      </c>
      <c r="N82">
        <v>1</v>
      </c>
      <c r="O82">
        <v>1</v>
      </c>
      <c r="P82">
        <v>1</v>
      </c>
      <c r="Q82">
        <v>0</v>
      </c>
      <c r="R82">
        <v>0</v>
      </c>
      <c r="S82">
        <v>0</v>
      </c>
      <c r="T82">
        <v>1</v>
      </c>
      <c r="U82">
        <v>1</v>
      </c>
      <c r="V82">
        <v>1</v>
      </c>
      <c r="W82">
        <v>0</v>
      </c>
      <c r="X82">
        <v>0</v>
      </c>
      <c r="Y82">
        <v>1</v>
      </c>
      <c r="Z82">
        <v>1</v>
      </c>
      <c r="AA82">
        <v>1</v>
      </c>
      <c r="AB82">
        <v>1</v>
      </c>
      <c r="AC82">
        <v>0</v>
      </c>
      <c r="AD82">
        <v>0</v>
      </c>
      <c r="AE82">
        <v>1</v>
      </c>
      <c r="AF82">
        <v>0</v>
      </c>
      <c r="AG82">
        <v>0</v>
      </c>
      <c r="AH82">
        <v>0</v>
      </c>
      <c r="AI82">
        <v>1</v>
      </c>
      <c r="AJ82">
        <v>0</v>
      </c>
      <c r="AK82">
        <v>1</v>
      </c>
      <c r="AL82">
        <v>1</v>
      </c>
      <c r="AM82">
        <v>0</v>
      </c>
      <c r="AN82">
        <v>0</v>
      </c>
    </row>
    <row r="83" spans="1:40" x14ac:dyDescent="0.25">
      <c r="A83" t="s">
        <v>70</v>
      </c>
      <c r="B83" s="1">
        <v>42040</v>
      </c>
      <c r="C83" s="1">
        <v>42612</v>
      </c>
      <c r="D83">
        <v>0</v>
      </c>
      <c r="E83">
        <v>0</v>
      </c>
      <c r="F83">
        <v>0</v>
      </c>
      <c r="G83">
        <v>0</v>
      </c>
      <c r="H83">
        <v>0</v>
      </c>
      <c r="I83">
        <v>0</v>
      </c>
      <c r="J83">
        <v>1</v>
      </c>
      <c r="K83">
        <v>0</v>
      </c>
      <c r="L83">
        <v>0</v>
      </c>
      <c r="M83">
        <v>0</v>
      </c>
      <c r="N83">
        <v>2</v>
      </c>
      <c r="O83">
        <v>1</v>
      </c>
      <c r="P83">
        <v>1</v>
      </c>
      <c r="Q83">
        <v>0</v>
      </c>
      <c r="R83">
        <v>0</v>
      </c>
      <c r="S83">
        <v>0</v>
      </c>
      <c r="T83">
        <v>1</v>
      </c>
      <c r="U83">
        <v>1</v>
      </c>
      <c r="V83">
        <v>1</v>
      </c>
      <c r="W83">
        <v>0</v>
      </c>
      <c r="X83">
        <v>0</v>
      </c>
      <c r="Y83">
        <v>1</v>
      </c>
      <c r="Z83">
        <v>1</v>
      </c>
      <c r="AA83">
        <v>0</v>
      </c>
      <c r="AB83" t="s">
        <v>40</v>
      </c>
      <c r="AC83" t="s">
        <v>40</v>
      </c>
      <c r="AD83" t="s">
        <v>40</v>
      </c>
      <c r="AE83">
        <v>1</v>
      </c>
      <c r="AF83">
        <v>1</v>
      </c>
      <c r="AG83">
        <v>0</v>
      </c>
      <c r="AH83">
        <v>0</v>
      </c>
      <c r="AI83">
        <v>0</v>
      </c>
      <c r="AJ83">
        <v>0</v>
      </c>
      <c r="AK83">
        <v>1</v>
      </c>
      <c r="AL83">
        <v>1</v>
      </c>
      <c r="AM83">
        <v>0</v>
      </c>
      <c r="AN83">
        <v>0</v>
      </c>
    </row>
    <row r="84" spans="1:40" x14ac:dyDescent="0.25">
      <c r="A84" t="s">
        <v>70</v>
      </c>
      <c r="B84" s="1">
        <v>42613</v>
      </c>
      <c r="C84" s="1">
        <v>42917</v>
      </c>
      <c r="D84">
        <v>0</v>
      </c>
      <c r="E84">
        <v>0</v>
      </c>
      <c r="F84">
        <v>0</v>
      </c>
      <c r="G84">
        <v>0</v>
      </c>
      <c r="H84">
        <v>0</v>
      </c>
      <c r="I84">
        <v>0</v>
      </c>
      <c r="J84">
        <v>0</v>
      </c>
      <c r="K84">
        <v>0</v>
      </c>
      <c r="L84">
        <v>1</v>
      </c>
      <c r="M84">
        <v>0</v>
      </c>
      <c r="N84">
        <v>3</v>
      </c>
      <c r="O84">
        <v>1</v>
      </c>
      <c r="P84">
        <v>1</v>
      </c>
      <c r="Q84">
        <v>0</v>
      </c>
      <c r="R84">
        <v>0</v>
      </c>
      <c r="S84">
        <v>0</v>
      </c>
      <c r="T84">
        <v>1</v>
      </c>
      <c r="U84">
        <v>1</v>
      </c>
      <c r="V84">
        <v>1</v>
      </c>
      <c r="W84">
        <v>0</v>
      </c>
      <c r="X84">
        <v>0</v>
      </c>
      <c r="Y84">
        <v>1</v>
      </c>
      <c r="Z84">
        <v>1</v>
      </c>
      <c r="AA84">
        <v>0</v>
      </c>
      <c r="AB84" t="s">
        <v>40</v>
      </c>
      <c r="AC84" t="s">
        <v>40</v>
      </c>
      <c r="AD84" t="s">
        <v>40</v>
      </c>
      <c r="AE84">
        <v>1</v>
      </c>
      <c r="AF84">
        <v>1</v>
      </c>
      <c r="AG84">
        <v>0</v>
      </c>
      <c r="AH84">
        <v>0</v>
      </c>
      <c r="AI84">
        <v>0</v>
      </c>
      <c r="AJ84">
        <v>0</v>
      </c>
      <c r="AK84">
        <v>1</v>
      </c>
      <c r="AL84">
        <v>1</v>
      </c>
      <c r="AM84">
        <v>0</v>
      </c>
      <c r="AN84">
        <v>0</v>
      </c>
    </row>
    <row r="85" spans="1:40" x14ac:dyDescent="0.25">
      <c r="A85" t="s">
        <v>71</v>
      </c>
      <c r="B85" s="1">
        <v>41091</v>
      </c>
      <c r="C85" s="1">
        <v>42917</v>
      </c>
      <c r="D85">
        <v>0</v>
      </c>
      <c r="E85">
        <v>0</v>
      </c>
      <c r="F85">
        <v>0</v>
      </c>
      <c r="G85">
        <v>1</v>
      </c>
      <c r="H85">
        <v>0</v>
      </c>
      <c r="I85">
        <v>0</v>
      </c>
      <c r="J85">
        <v>0</v>
      </c>
      <c r="K85">
        <v>0</v>
      </c>
      <c r="L85">
        <v>0</v>
      </c>
      <c r="M85">
        <v>0</v>
      </c>
      <c r="N85">
        <v>1</v>
      </c>
      <c r="O85">
        <v>1</v>
      </c>
      <c r="P85">
        <v>0</v>
      </c>
      <c r="Q85">
        <v>1</v>
      </c>
      <c r="R85">
        <v>1</v>
      </c>
      <c r="S85">
        <v>0</v>
      </c>
      <c r="T85">
        <v>1</v>
      </c>
      <c r="U85">
        <v>1</v>
      </c>
      <c r="V85">
        <v>0</v>
      </c>
      <c r="W85">
        <v>0</v>
      </c>
      <c r="X85">
        <v>0</v>
      </c>
      <c r="Y85">
        <v>1</v>
      </c>
      <c r="Z85">
        <v>0</v>
      </c>
      <c r="AA85">
        <v>0</v>
      </c>
      <c r="AB85" t="s">
        <v>40</v>
      </c>
      <c r="AC85" t="s">
        <v>40</v>
      </c>
      <c r="AD85" t="s">
        <v>40</v>
      </c>
      <c r="AE85">
        <v>1</v>
      </c>
      <c r="AF85">
        <v>1</v>
      </c>
      <c r="AG85">
        <v>0</v>
      </c>
      <c r="AH85">
        <v>0</v>
      </c>
      <c r="AI85">
        <v>0</v>
      </c>
      <c r="AJ85">
        <v>0</v>
      </c>
      <c r="AK85">
        <v>1</v>
      </c>
      <c r="AL85">
        <v>1</v>
      </c>
      <c r="AM85">
        <v>1</v>
      </c>
      <c r="AN85">
        <v>0</v>
      </c>
    </row>
    <row r="86" spans="1:40" x14ac:dyDescent="0.25">
      <c r="A86" t="s">
        <v>72</v>
      </c>
      <c r="B86" s="1">
        <v>41091</v>
      </c>
      <c r="C86" s="1">
        <v>41555</v>
      </c>
      <c r="D86">
        <v>0</v>
      </c>
      <c r="E86">
        <v>0</v>
      </c>
      <c r="F86">
        <v>1</v>
      </c>
      <c r="G86">
        <v>0</v>
      </c>
      <c r="H86">
        <v>0</v>
      </c>
      <c r="I86">
        <v>0</v>
      </c>
      <c r="J86">
        <v>0</v>
      </c>
      <c r="K86">
        <v>0</v>
      </c>
      <c r="L86">
        <v>0</v>
      </c>
      <c r="M86">
        <v>0</v>
      </c>
      <c r="N86">
        <v>1</v>
      </c>
      <c r="O86">
        <v>1</v>
      </c>
      <c r="P86">
        <v>0</v>
      </c>
      <c r="Q86">
        <v>1</v>
      </c>
      <c r="R86">
        <v>1</v>
      </c>
      <c r="S86">
        <v>0</v>
      </c>
      <c r="T86">
        <v>1</v>
      </c>
      <c r="U86">
        <v>1</v>
      </c>
      <c r="V86">
        <v>1</v>
      </c>
      <c r="W86">
        <v>1</v>
      </c>
      <c r="X86">
        <v>0</v>
      </c>
      <c r="Y86">
        <v>1</v>
      </c>
      <c r="Z86">
        <v>1</v>
      </c>
      <c r="AA86">
        <v>1</v>
      </c>
      <c r="AB86">
        <v>1</v>
      </c>
      <c r="AC86">
        <v>0</v>
      </c>
      <c r="AD86">
        <v>0</v>
      </c>
      <c r="AE86">
        <v>1</v>
      </c>
      <c r="AF86">
        <v>1</v>
      </c>
      <c r="AG86">
        <v>0</v>
      </c>
      <c r="AH86">
        <v>0</v>
      </c>
      <c r="AI86">
        <v>0</v>
      </c>
      <c r="AJ86">
        <v>0</v>
      </c>
      <c r="AK86">
        <v>1</v>
      </c>
      <c r="AL86">
        <v>0</v>
      </c>
      <c r="AM86">
        <v>0</v>
      </c>
      <c r="AN86">
        <v>1</v>
      </c>
    </row>
    <row r="87" spans="1:40" x14ac:dyDescent="0.25">
      <c r="A87" t="s">
        <v>72</v>
      </c>
      <c r="B87" s="1">
        <v>41556</v>
      </c>
      <c r="C87" s="1">
        <v>42662</v>
      </c>
      <c r="D87">
        <v>0</v>
      </c>
      <c r="E87">
        <v>0</v>
      </c>
      <c r="F87">
        <v>0</v>
      </c>
      <c r="G87">
        <v>0</v>
      </c>
      <c r="H87">
        <v>0</v>
      </c>
      <c r="I87">
        <v>0</v>
      </c>
      <c r="J87">
        <v>1</v>
      </c>
      <c r="K87">
        <v>0</v>
      </c>
      <c r="L87">
        <v>0</v>
      </c>
      <c r="M87">
        <v>0</v>
      </c>
      <c r="N87">
        <v>2</v>
      </c>
      <c r="O87">
        <v>1</v>
      </c>
      <c r="P87">
        <v>0</v>
      </c>
      <c r="Q87">
        <v>1</v>
      </c>
      <c r="R87">
        <v>1</v>
      </c>
      <c r="S87">
        <v>0</v>
      </c>
      <c r="T87">
        <v>1</v>
      </c>
      <c r="U87">
        <v>1</v>
      </c>
      <c r="V87">
        <v>1</v>
      </c>
      <c r="W87">
        <v>1</v>
      </c>
      <c r="X87">
        <v>0</v>
      </c>
      <c r="Y87">
        <v>1</v>
      </c>
      <c r="Z87">
        <v>1</v>
      </c>
      <c r="AA87">
        <v>1</v>
      </c>
      <c r="AB87">
        <v>1</v>
      </c>
      <c r="AC87">
        <v>0</v>
      </c>
      <c r="AD87">
        <v>0</v>
      </c>
      <c r="AE87">
        <v>0</v>
      </c>
      <c r="AF87">
        <v>0</v>
      </c>
      <c r="AG87">
        <v>1</v>
      </c>
      <c r="AH87">
        <v>1</v>
      </c>
      <c r="AI87">
        <v>0</v>
      </c>
      <c r="AJ87">
        <v>1</v>
      </c>
      <c r="AK87">
        <v>1</v>
      </c>
      <c r="AL87">
        <v>0</v>
      </c>
      <c r="AM87">
        <v>0</v>
      </c>
      <c r="AN87">
        <v>0</v>
      </c>
    </row>
    <row r="88" spans="1:40" x14ac:dyDescent="0.25">
      <c r="A88" t="s">
        <v>72</v>
      </c>
      <c r="B88" s="1">
        <v>42663</v>
      </c>
      <c r="C88" s="1">
        <v>42738</v>
      </c>
      <c r="D88">
        <v>0</v>
      </c>
      <c r="E88">
        <v>0</v>
      </c>
      <c r="F88">
        <v>0</v>
      </c>
      <c r="G88">
        <v>0</v>
      </c>
      <c r="H88">
        <v>0</v>
      </c>
      <c r="I88">
        <v>0</v>
      </c>
      <c r="J88">
        <v>0</v>
      </c>
      <c r="K88">
        <v>0</v>
      </c>
      <c r="L88">
        <v>0</v>
      </c>
      <c r="M88">
        <v>1</v>
      </c>
      <c r="N88">
        <v>3</v>
      </c>
      <c r="O88">
        <v>1</v>
      </c>
      <c r="P88">
        <v>0</v>
      </c>
      <c r="Q88">
        <v>1</v>
      </c>
      <c r="R88">
        <v>1</v>
      </c>
      <c r="S88">
        <v>0</v>
      </c>
      <c r="T88">
        <v>1</v>
      </c>
      <c r="U88">
        <v>1</v>
      </c>
      <c r="V88">
        <v>1</v>
      </c>
      <c r="W88">
        <v>1</v>
      </c>
      <c r="X88">
        <v>0</v>
      </c>
      <c r="Y88">
        <v>1</v>
      </c>
      <c r="Z88">
        <v>1</v>
      </c>
      <c r="AA88">
        <v>1</v>
      </c>
      <c r="AB88">
        <v>1</v>
      </c>
      <c r="AC88">
        <v>0</v>
      </c>
      <c r="AD88">
        <v>0</v>
      </c>
      <c r="AE88">
        <v>0</v>
      </c>
      <c r="AF88">
        <v>0</v>
      </c>
      <c r="AG88">
        <v>1</v>
      </c>
      <c r="AH88">
        <v>1</v>
      </c>
      <c r="AI88">
        <v>0</v>
      </c>
      <c r="AJ88">
        <v>1</v>
      </c>
      <c r="AK88">
        <v>1</v>
      </c>
      <c r="AL88">
        <v>0</v>
      </c>
      <c r="AM88">
        <v>0</v>
      </c>
      <c r="AN88">
        <v>0</v>
      </c>
    </row>
    <row r="89" spans="1:40" x14ac:dyDescent="0.25">
      <c r="A89" t="s">
        <v>72</v>
      </c>
      <c r="B89" s="1">
        <v>42739</v>
      </c>
      <c r="C89" s="1">
        <v>42917</v>
      </c>
      <c r="D89">
        <v>0</v>
      </c>
      <c r="E89">
        <v>0</v>
      </c>
      <c r="F89">
        <v>0</v>
      </c>
      <c r="G89">
        <v>0</v>
      </c>
      <c r="H89">
        <v>0</v>
      </c>
      <c r="I89">
        <v>0</v>
      </c>
      <c r="J89">
        <v>0</v>
      </c>
      <c r="K89">
        <v>0</v>
      </c>
      <c r="L89">
        <v>0</v>
      </c>
      <c r="M89">
        <v>1</v>
      </c>
      <c r="N89">
        <v>4</v>
      </c>
      <c r="O89">
        <v>1</v>
      </c>
      <c r="P89">
        <v>0</v>
      </c>
      <c r="Q89">
        <v>1</v>
      </c>
      <c r="R89">
        <v>1</v>
      </c>
      <c r="S89">
        <v>0</v>
      </c>
      <c r="T89">
        <v>1</v>
      </c>
      <c r="U89">
        <v>1</v>
      </c>
      <c r="V89">
        <v>1</v>
      </c>
      <c r="W89">
        <v>1</v>
      </c>
      <c r="X89">
        <v>0</v>
      </c>
      <c r="Y89">
        <v>1</v>
      </c>
      <c r="Z89">
        <v>1</v>
      </c>
      <c r="AA89">
        <v>1</v>
      </c>
      <c r="AB89">
        <v>1</v>
      </c>
      <c r="AC89">
        <v>0</v>
      </c>
      <c r="AD89">
        <v>0</v>
      </c>
      <c r="AE89">
        <v>0</v>
      </c>
      <c r="AF89">
        <v>0</v>
      </c>
      <c r="AG89">
        <v>1</v>
      </c>
      <c r="AH89">
        <v>1</v>
      </c>
      <c r="AI89">
        <v>0</v>
      </c>
      <c r="AJ89">
        <v>1</v>
      </c>
      <c r="AK89">
        <v>1</v>
      </c>
      <c r="AL89">
        <v>0</v>
      </c>
      <c r="AM89">
        <v>0</v>
      </c>
      <c r="AN89">
        <v>0</v>
      </c>
    </row>
    <row r="90" spans="1:40" x14ac:dyDescent="0.25">
      <c r="A90" t="s">
        <v>73</v>
      </c>
      <c r="B90" s="1">
        <v>41091</v>
      </c>
      <c r="C90" s="1">
        <v>42215</v>
      </c>
      <c r="D90">
        <v>0</v>
      </c>
      <c r="E90">
        <v>0</v>
      </c>
      <c r="F90">
        <v>1</v>
      </c>
      <c r="G90">
        <v>0</v>
      </c>
      <c r="H90">
        <v>0</v>
      </c>
      <c r="I90">
        <v>0</v>
      </c>
      <c r="J90">
        <v>0</v>
      </c>
      <c r="K90">
        <v>0</v>
      </c>
      <c r="L90">
        <v>0</v>
      </c>
      <c r="M90">
        <v>0</v>
      </c>
      <c r="N90">
        <v>1</v>
      </c>
      <c r="O90">
        <v>1</v>
      </c>
      <c r="P90">
        <v>0</v>
      </c>
      <c r="Q90">
        <v>1</v>
      </c>
      <c r="R90">
        <v>1</v>
      </c>
      <c r="S90">
        <v>0</v>
      </c>
      <c r="T90">
        <v>2</v>
      </c>
      <c r="U90" t="s">
        <v>40</v>
      </c>
      <c r="V90" t="s">
        <v>40</v>
      </c>
      <c r="W90" t="s">
        <v>40</v>
      </c>
      <c r="X90" t="s">
        <v>40</v>
      </c>
      <c r="Y90">
        <v>0</v>
      </c>
      <c r="Z90" t="s">
        <v>40</v>
      </c>
      <c r="AA90" t="s">
        <v>40</v>
      </c>
      <c r="AB90" t="s">
        <v>40</v>
      </c>
      <c r="AC90" t="s">
        <v>40</v>
      </c>
      <c r="AD90" t="s">
        <v>40</v>
      </c>
      <c r="AE90" t="s">
        <v>40</v>
      </c>
      <c r="AF90" t="s">
        <v>40</v>
      </c>
      <c r="AG90" t="s">
        <v>40</v>
      </c>
      <c r="AH90" t="s">
        <v>40</v>
      </c>
      <c r="AI90" t="s">
        <v>40</v>
      </c>
      <c r="AJ90" t="s">
        <v>40</v>
      </c>
      <c r="AK90">
        <v>0</v>
      </c>
      <c r="AL90" t="s">
        <v>40</v>
      </c>
      <c r="AM90" t="s">
        <v>40</v>
      </c>
      <c r="AN90" t="s">
        <v>40</v>
      </c>
    </row>
    <row r="91" spans="1:40" x14ac:dyDescent="0.25">
      <c r="A91" t="s">
        <v>73</v>
      </c>
      <c r="B91" s="1">
        <v>42216</v>
      </c>
      <c r="C91" s="1">
        <v>42298</v>
      </c>
      <c r="D91">
        <v>0</v>
      </c>
      <c r="E91">
        <v>0</v>
      </c>
      <c r="F91">
        <v>0</v>
      </c>
      <c r="G91">
        <v>0</v>
      </c>
      <c r="H91">
        <v>0</v>
      </c>
      <c r="I91">
        <v>0</v>
      </c>
      <c r="J91">
        <v>0</v>
      </c>
      <c r="K91">
        <v>1</v>
      </c>
      <c r="L91">
        <v>0</v>
      </c>
      <c r="M91">
        <v>0</v>
      </c>
      <c r="N91">
        <v>2</v>
      </c>
      <c r="O91">
        <v>1</v>
      </c>
      <c r="P91">
        <v>0</v>
      </c>
      <c r="Q91">
        <v>1</v>
      </c>
      <c r="R91">
        <v>1</v>
      </c>
      <c r="S91">
        <v>0</v>
      </c>
      <c r="T91">
        <v>2</v>
      </c>
      <c r="U91" t="s">
        <v>40</v>
      </c>
      <c r="V91" t="s">
        <v>40</v>
      </c>
      <c r="W91" t="s">
        <v>40</v>
      </c>
      <c r="X91" t="s">
        <v>40</v>
      </c>
      <c r="Y91">
        <v>0</v>
      </c>
      <c r="Z91" t="s">
        <v>40</v>
      </c>
      <c r="AA91" t="s">
        <v>40</v>
      </c>
      <c r="AB91" t="s">
        <v>40</v>
      </c>
      <c r="AC91" t="s">
        <v>40</v>
      </c>
      <c r="AD91" t="s">
        <v>40</v>
      </c>
      <c r="AE91" t="s">
        <v>40</v>
      </c>
      <c r="AF91" t="s">
        <v>40</v>
      </c>
      <c r="AG91" t="s">
        <v>40</v>
      </c>
      <c r="AH91" t="s">
        <v>40</v>
      </c>
      <c r="AI91" t="s">
        <v>40</v>
      </c>
      <c r="AJ91" t="s">
        <v>40</v>
      </c>
      <c r="AK91">
        <v>0</v>
      </c>
      <c r="AL91" t="s">
        <v>40</v>
      </c>
      <c r="AM91" t="s">
        <v>40</v>
      </c>
      <c r="AN91" t="s">
        <v>40</v>
      </c>
    </row>
    <row r="92" spans="1:40" x14ac:dyDescent="0.25">
      <c r="A92" t="s">
        <v>73</v>
      </c>
      <c r="B92" s="1">
        <v>42299</v>
      </c>
      <c r="C92" s="1">
        <v>42338</v>
      </c>
      <c r="D92">
        <v>0</v>
      </c>
      <c r="E92">
        <v>0</v>
      </c>
      <c r="F92">
        <v>0</v>
      </c>
      <c r="G92">
        <v>0</v>
      </c>
      <c r="H92">
        <v>0</v>
      </c>
      <c r="I92">
        <v>0</v>
      </c>
      <c r="J92">
        <v>0</v>
      </c>
      <c r="K92">
        <v>1</v>
      </c>
      <c r="L92">
        <v>0</v>
      </c>
      <c r="M92">
        <v>0</v>
      </c>
      <c r="N92">
        <v>3</v>
      </c>
      <c r="O92">
        <v>1</v>
      </c>
      <c r="P92">
        <v>0</v>
      </c>
      <c r="Q92">
        <v>1</v>
      </c>
      <c r="R92">
        <v>1</v>
      </c>
      <c r="S92">
        <v>0</v>
      </c>
      <c r="T92">
        <v>2</v>
      </c>
      <c r="U92" t="s">
        <v>40</v>
      </c>
      <c r="V92" t="s">
        <v>40</v>
      </c>
      <c r="W92" t="s">
        <v>40</v>
      </c>
      <c r="X92" t="s">
        <v>40</v>
      </c>
      <c r="Y92">
        <v>0</v>
      </c>
      <c r="Z92" t="s">
        <v>40</v>
      </c>
      <c r="AA92" t="s">
        <v>40</v>
      </c>
      <c r="AB92" t="s">
        <v>40</v>
      </c>
      <c r="AC92" t="s">
        <v>40</v>
      </c>
      <c r="AD92" t="s">
        <v>40</v>
      </c>
      <c r="AE92" t="s">
        <v>40</v>
      </c>
      <c r="AF92" t="s">
        <v>40</v>
      </c>
      <c r="AG92" t="s">
        <v>40</v>
      </c>
      <c r="AH92" t="s">
        <v>40</v>
      </c>
      <c r="AI92" t="s">
        <v>40</v>
      </c>
      <c r="AJ92" t="s">
        <v>40</v>
      </c>
      <c r="AK92">
        <v>1</v>
      </c>
      <c r="AL92">
        <v>0</v>
      </c>
      <c r="AM92">
        <v>0</v>
      </c>
      <c r="AN92">
        <v>0</v>
      </c>
    </row>
    <row r="93" spans="1:40" x14ac:dyDescent="0.25">
      <c r="A93" t="s">
        <v>73</v>
      </c>
      <c r="B93" s="1">
        <v>42339</v>
      </c>
      <c r="C93" s="1">
        <v>42561</v>
      </c>
      <c r="D93">
        <v>0</v>
      </c>
      <c r="E93">
        <v>0</v>
      </c>
      <c r="F93">
        <v>0</v>
      </c>
      <c r="G93">
        <v>0</v>
      </c>
      <c r="H93">
        <v>0</v>
      </c>
      <c r="I93">
        <v>0</v>
      </c>
      <c r="J93">
        <v>0</v>
      </c>
      <c r="K93">
        <v>1</v>
      </c>
      <c r="L93">
        <v>0</v>
      </c>
      <c r="M93">
        <v>0</v>
      </c>
      <c r="N93">
        <v>4</v>
      </c>
      <c r="O93">
        <v>1</v>
      </c>
      <c r="P93">
        <v>0</v>
      </c>
      <c r="Q93">
        <v>1</v>
      </c>
      <c r="R93">
        <v>1</v>
      </c>
      <c r="S93">
        <v>0</v>
      </c>
      <c r="T93">
        <v>2</v>
      </c>
      <c r="U93" t="s">
        <v>40</v>
      </c>
      <c r="V93" t="s">
        <v>40</v>
      </c>
      <c r="W93" t="s">
        <v>40</v>
      </c>
      <c r="X93" t="s">
        <v>40</v>
      </c>
      <c r="Y93">
        <v>0</v>
      </c>
      <c r="Z93" t="s">
        <v>40</v>
      </c>
      <c r="AA93" t="s">
        <v>40</v>
      </c>
      <c r="AB93" t="s">
        <v>40</v>
      </c>
      <c r="AC93" t="s">
        <v>40</v>
      </c>
      <c r="AD93" t="s">
        <v>40</v>
      </c>
      <c r="AE93" t="s">
        <v>40</v>
      </c>
      <c r="AF93" t="s">
        <v>40</v>
      </c>
      <c r="AG93" t="s">
        <v>40</v>
      </c>
      <c r="AH93" t="s">
        <v>40</v>
      </c>
      <c r="AI93" t="s">
        <v>40</v>
      </c>
      <c r="AJ93" t="s">
        <v>40</v>
      </c>
      <c r="AK93">
        <v>1</v>
      </c>
      <c r="AL93">
        <v>0</v>
      </c>
      <c r="AM93">
        <v>0</v>
      </c>
      <c r="AN93">
        <v>0</v>
      </c>
    </row>
    <row r="94" spans="1:40" x14ac:dyDescent="0.25">
      <c r="A94" t="s">
        <v>73</v>
      </c>
      <c r="B94" s="1">
        <v>42562</v>
      </c>
      <c r="C94" s="1">
        <v>42916</v>
      </c>
      <c r="D94">
        <v>0</v>
      </c>
      <c r="E94">
        <v>0</v>
      </c>
      <c r="F94">
        <v>0</v>
      </c>
      <c r="G94">
        <v>0</v>
      </c>
      <c r="H94">
        <v>0</v>
      </c>
      <c r="I94">
        <v>0</v>
      </c>
      <c r="J94">
        <v>0</v>
      </c>
      <c r="K94">
        <v>0</v>
      </c>
      <c r="L94">
        <v>1</v>
      </c>
      <c r="M94">
        <v>0</v>
      </c>
      <c r="N94">
        <v>5</v>
      </c>
      <c r="O94">
        <v>1</v>
      </c>
      <c r="P94">
        <v>0</v>
      </c>
      <c r="Q94">
        <v>1</v>
      </c>
      <c r="R94">
        <v>1</v>
      </c>
      <c r="S94">
        <v>0</v>
      </c>
      <c r="T94">
        <v>2</v>
      </c>
      <c r="U94" t="s">
        <v>40</v>
      </c>
      <c r="V94" t="s">
        <v>40</v>
      </c>
      <c r="W94" t="s">
        <v>40</v>
      </c>
      <c r="X94" t="s">
        <v>40</v>
      </c>
      <c r="Y94">
        <v>0</v>
      </c>
      <c r="Z94" t="s">
        <v>40</v>
      </c>
      <c r="AA94" t="s">
        <v>40</v>
      </c>
      <c r="AB94" t="s">
        <v>40</v>
      </c>
      <c r="AC94" t="s">
        <v>40</v>
      </c>
      <c r="AD94" t="s">
        <v>40</v>
      </c>
      <c r="AE94" t="s">
        <v>40</v>
      </c>
      <c r="AF94" t="s">
        <v>40</v>
      </c>
      <c r="AG94" t="s">
        <v>40</v>
      </c>
      <c r="AH94" t="s">
        <v>40</v>
      </c>
      <c r="AI94" t="s">
        <v>40</v>
      </c>
      <c r="AJ94" t="s">
        <v>40</v>
      </c>
      <c r="AK94">
        <v>1</v>
      </c>
      <c r="AL94">
        <v>0</v>
      </c>
      <c r="AM94">
        <v>0</v>
      </c>
      <c r="AN94">
        <v>0</v>
      </c>
    </row>
    <row r="95" spans="1:40" x14ac:dyDescent="0.25">
      <c r="A95" t="s">
        <v>73</v>
      </c>
      <c r="B95" s="1">
        <v>42917</v>
      </c>
      <c r="C95" s="1">
        <v>42917</v>
      </c>
      <c r="D95">
        <v>0</v>
      </c>
      <c r="E95">
        <v>0</v>
      </c>
      <c r="F95">
        <v>0</v>
      </c>
      <c r="G95">
        <v>0</v>
      </c>
      <c r="H95">
        <v>0</v>
      </c>
      <c r="I95">
        <v>0</v>
      </c>
      <c r="J95">
        <v>0</v>
      </c>
      <c r="K95">
        <v>0</v>
      </c>
      <c r="L95">
        <v>1</v>
      </c>
      <c r="M95">
        <v>0</v>
      </c>
      <c r="N95">
        <v>6</v>
      </c>
      <c r="O95">
        <v>1</v>
      </c>
      <c r="P95">
        <v>0</v>
      </c>
      <c r="Q95">
        <v>1</v>
      </c>
      <c r="R95">
        <v>1</v>
      </c>
      <c r="S95">
        <v>0</v>
      </c>
      <c r="T95">
        <v>2</v>
      </c>
      <c r="U95" t="s">
        <v>40</v>
      </c>
      <c r="V95" t="s">
        <v>40</v>
      </c>
      <c r="W95" t="s">
        <v>40</v>
      </c>
      <c r="X95" t="s">
        <v>40</v>
      </c>
      <c r="Y95">
        <v>0</v>
      </c>
      <c r="Z95" t="s">
        <v>40</v>
      </c>
      <c r="AA95" t="s">
        <v>40</v>
      </c>
      <c r="AB95" t="s">
        <v>40</v>
      </c>
      <c r="AC95" t="s">
        <v>40</v>
      </c>
      <c r="AD95" t="s">
        <v>40</v>
      </c>
      <c r="AE95" t="s">
        <v>40</v>
      </c>
      <c r="AF95" t="s">
        <v>40</v>
      </c>
      <c r="AG95" t="s">
        <v>40</v>
      </c>
      <c r="AH95" t="s">
        <v>40</v>
      </c>
      <c r="AI95" t="s">
        <v>40</v>
      </c>
      <c r="AJ95" t="s">
        <v>40</v>
      </c>
      <c r="AK95">
        <v>1</v>
      </c>
      <c r="AL95">
        <v>0</v>
      </c>
      <c r="AM95">
        <v>0</v>
      </c>
      <c r="AN95">
        <v>0</v>
      </c>
    </row>
    <row r="96" spans="1:40" x14ac:dyDescent="0.25">
      <c r="A96" t="s">
        <v>74</v>
      </c>
      <c r="B96" s="1">
        <v>41091</v>
      </c>
      <c r="C96" s="1">
        <v>42216</v>
      </c>
      <c r="D96">
        <v>0</v>
      </c>
      <c r="E96">
        <v>0</v>
      </c>
      <c r="F96">
        <v>1</v>
      </c>
      <c r="G96">
        <v>0</v>
      </c>
      <c r="H96">
        <v>0</v>
      </c>
      <c r="I96">
        <v>0</v>
      </c>
      <c r="J96">
        <v>0</v>
      </c>
      <c r="K96">
        <v>0</v>
      </c>
      <c r="L96">
        <v>0</v>
      </c>
      <c r="M96">
        <v>0</v>
      </c>
      <c r="N96">
        <v>1</v>
      </c>
      <c r="O96">
        <v>1</v>
      </c>
      <c r="P96">
        <v>0</v>
      </c>
      <c r="Q96">
        <v>1</v>
      </c>
      <c r="R96">
        <v>1</v>
      </c>
      <c r="S96">
        <v>0</v>
      </c>
      <c r="T96">
        <v>2</v>
      </c>
      <c r="U96" t="s">
        <v>40</v>
      </c>
      <c r="V96" t="s">
        <v>40</v>
      </c>
      <c r="W96" t="s">
        <v>40</v>
      </c>
      <c r="X96" t="s">
        <v>40</v>
      </c>
      <c r="Y96">
        <v>0</v>
      </c>
      <c r="Z96" t="s">
        <v>40</v>
      </c>
      <c r="AA96" t="s">
        <v>40</v>
      </c>
      <c r="AB96" t="s">
        <v>40</v>
      </c>
      <c r="AC96" t="s">
        <v>40</v>
      </c>
      <c r="AD96" t="s">
        <v>40</v>
      </c>
      <c r="AE96" t="s">
        <v>40</v>
      </c>
      <c r="AF96" t="s">
        <v>40</v>
      </c>
      <c r="AG96" t="s">
        <v>40</v>
      </c>
      <c r="AH96" t="s">
        <v>40</v>
      </c>
      <c r="AI96" t="s">
        <v>40</v>
      </c>
      <c r="AJ96" t="s">
        <v>40</v>
      </c>
      <c r="AK96">
        <v>0</v>
      </c>
      <c r="AL96" t="s">
        <v>40</v>
      </c>
      <c r="AM96" t="s">
        <v>40</v>
      </c>
      <c r="AN96" t="s">
        <v>40</v>
      </c>
    </row>
    <row r="97" spans="1:40" x14ac:dyDescent="0.25">
      <c r="A97" t="s">
        <v>74</v>
      </c>
      <c r="B97" s="1">
        <v>42217</v>
      </c>
      <c r="C97" s="1">
        <v>42845</v>
      </c>
      <c r="D97">
        <v>0</v>
      </c>
      <c r="E97">
        <v>0</v>
      </c>
      <c r="F97">
        <v>0</v>
      </c>
      <c r="G97">
        <v>0</v>
      </c>
      <c r="H97">
        <v>0</v>
      </c>
      <c r="I97">
        <v>0</v>
      </c>
      <c r="J97">
        <v>0</v>
      </c>
      <c r="K97">
        <v>1</v>
      </c>
      <c r="L97">
        <v>0</v>
      </c>
      <c r="M97">
        <v>0</v>
      </c>
      <c r="N97">
        <v>2</v>
      </c>
      <c r="O97">
        <v>1</v>
      </c>
      <c r="P97">
        <v>0</v>
      </c>
      <c r="Q97">
        <v>1</v>
      </c>
      <c r="R97">
        <v>1</v>
      </c>
      <c r="S97">
        <v>0</v>
      </c>
      <c r="T97">
        <v>2</v>
      </c>
      <c r="U97" t="s">
        <v>40</v>
      </c>
      <c r="V97" t="s">
        <v>40</v>
      </c>
      <c r="W97" t="s">
        <v>40</v>
      </c>
      <c r="X97" t="s">
        <v>40</v>
      </c>
      <c r="Y97">
        <v>0</v>
      </c>
      <c r="Z97" t="s">
        <v>40</v>
      </c>
      <c r="AA97" t="s">
        <v>40</v>
      </c>
      <c r="AB97" t="s">
        <v>40</v>
      </c>
      <c r="AC97" t="s">
        <v>40</v>
      </c>
      <c r="AD97" t="s">
        <v>40</v>
      </c>
      <c r="AE97" t="s">
        <v>40</v>
      </c>
      <c r="AF97" t="s">
        <v>40</v>
      </c>
      <c r="AG97" t="s">
        <v>40</v>
      </c>
      <c r="AH97" t="s">
        <v>40</v>
      </c>
      <c r="AI97" t="s">
        <v>40</v>
      </c>
      <c r="AJ97" t="s">
        <v>40</v>
      </c>
      <c r="AK97">
        <v>0</v>
      </c>
      <c r="AL97" t="s">
        <v>40</v>
      </c>
      <c r="AM97" t="s">
        <v>40</v>
      </c>
      <c r="AN97" t="s">
        <v>40</v>
      </c>
    </row>
    <row r="98" spans="1:40" x14ac:dyDescent="0.25">
      <c r="A98" t="s">
        <v>74</v>
      </c>
      <c r="B98" s="1">
        <v>42846</v>
      </c>
      <c r="C98" s="1">
        <v>42917</v>
      </c>
      <c r="D98">
        <v>0</v>
      </c>
      <c r="E98">
        <v>0</v>
      </c>
      <c r="F98">
        <v>0</v>
      </c>
      <c r="G98">
        <v>0</v>
      </c>
      <c r="H98">
        <v>0</v>
      </c>
      <c r="I98">
        <v>1</v>
      </c>
      <c r="J98">
        <v>0</v>
      </c>
      <c r="K98">
        <v>0</v>
      </c>
      <c r="L98">
        <v>0</v>
      </c>
      <c r="M98">
        <v>0</v>
      </c>
      <c r="N98">
        <v>3</v>
      </c>
      <c r="O98">
        <v>1</v>
      </c>
      <c r="P98">
        <v>0</v>
      </c>
      <c r="Q98">
        <v>1</v>
      </c>
      <c r="R98">
        <v>1</v>
      </c>
      <c r="S98">
        <v>0</v>
      </c>
      <c r="T98">
        <v>2</v>
      </c>
      <c r="U98" t="s">
        <v>40</v>
      </c>
      <c r="V98" t="s">
        <v>40</v>
      </c>
      <c r="W98" t="s">
        <v>40</v>
      </c>
      <c r="X98" t="s">
        <v>40</v>
      </c>
      <c r="Y98">
        <v>0</v>
      </c>
      <c r="Z98" t="s">
        <v>40</v>
      </c>
      <c r="AA98" t="s">
        <v>40</v>
      </c>
      <c r="AB98" t="s">
        <v>40</v>
      </c>
      <c r="AC98" t="s">
        <v>40</v>
      </c>
      <c r="AD98" t="s">
        <v>40</v>
      </c>
      <c r="AE98" t="s">
        <v>40</v>
      </c>
      <c r="AF98" t="s">
        <v>40</v>
      </c>
      <c r="AG98" t="s">
        <v>40</v>
      </c>
      <c r="AH98" t="s">
        <v>40</v>
      </c>
      <c r="AI98" t="s">
        <v>40</v>
      </c>
      <c r="AJ98" t="s">
        <v>40</v>
      </c>
      <c r="AK98">
        <v>0</v>
      </c>
      <c r="AL98" t="s">
        <v>40</v>
      </c>
      <c r="AM98" t="s">
        <v>40</v>
      </c>
      <c r="AN98" t="s">
        <v>40</v>
      </c>
    </row>
    <row r="99" spans="1:40" x14ac:dyDescent="0.25">
      <c r="A99" t="s">
        <v>75</v>
      </c>
      <c r="B99" s="1">
        <v>42276</v>
      </c>
      <c r="C99" s="1">
        <v>42625</v>
      </c>
      <c r="D99">
        <v>0</v>
      </c>
      <c r="E99">
        <v>0</v>
      </c>
      <c r="F99">
        <v>1</v>
      </c>
      <c r="G99">
        <v>0</v>
      </c>
      <c r="H99">
        <v>0</v>
      </c>
      <c r="I99">
        <v>0</v>
      </c>
      <c r="J99">
        <v>0</v>
      </c>
      <c r="K99">
        <v>0</v>
      </c>
      <c r="L99">
        <v>0</v>
      </c>
      <c r="M99">
        <v>0</v>
      </c>
      <c r="N99">
        <v>1</v>
      </c>
      <c r="O99">
        <v>1</v>
      </c>
      <c r="P99">
        <v>0</v>
      </c>
      <c r="Q99">
        <v>1</v>
      </c>
      <c r="R99">
        <v>1</v>
      </c>
      <c r="S99">
        <v>0</v>
      </c>
      <c r="T99">
        <v>2</v>
      </c>
      <c r="U99" t="s">
        <v>40</v>
      </c>
      <c r="V99" t="s">
        <v>40</v>
      </c>
      <c r="W99" t="s">
        <v>40</v>
      </c>
      <c r="X99" t="s">
        <v>40</v>
      </c>
      <c r="Y99">
        <v>1</v>
      </c>
      <c r="Z99">
        <v>0</v>
      </c>
      <c r="AA99">
        <v>0</v>
      </c>
      <c r="AB99" t="s">
        <v>40</v>
      </c>
      <c r="AC99" t="s">
        <v>40</v>
      </c>
      <c r="AD99" t="s">
        <v>40</v>
      </c>
      <c r="AE99">
        <v>0</v>
      </c>
      <c r="AF99">
        <v>1</v>
      </c>
      <c r="AG99">
        <v>0</v>
      </c>
      <c r="AH99">
        <v>0</v>
      </c>
      <c r="AI99">
        <v>0</v>
      </c>
      <c r="AJ99">
        <v>0</v>
      </c>
      <c r="AK99">
        <v>1</v>
      </c>
      <c r="AL99">
        <v>0</v>
      </c>
      <c r="AM99">
        <v>0</v>
      </c>
      <c r="AN99">
        <v>0</v>
      </c>
    </row>
    <row r="100" spans="1:40" x14ac:dyDescent="0.25">
      <c r="A100" t="s">
        <v>75</v>
      </c>
      <c r="B100" s="1">
        <v>42626</v>
      </c>
      <c r="C100" s="1">
        <v>42917</v>
      </c>
      <c r="D100">
        <v>0</v>
      </c>
      <c r="E100">
        <v>0</v>
      </c>
      <c r="F100">
        <v>0</v>
      </c>
      <c r="G100">
        <v>0</v>
      </c>
      <c r="H100">
        <v>0</v>
      </c>
      <c r="I100">
        <v>0</v>
      </c>
      <c r="J100">
        <v>0</v>
      </c>
      <c r="K100">
        <v>0</v>
      </c>
      <c r="L100">
        <v>0</v>
      </c>
      <c r="M100">
        <v>1</v>
      </c>
      <c r="N100">
        <v>3</v>
      </c>
      <c r="O100">
        <v>1</v>
      </c>
      <c r="P100">
        <v>0</v>
      </c>
      <c r="Q100">
        <v>1</v>
      </c>
      <c r="R100">
        <v>1</v>
      </c>
      <c r="S100">
        <v>0</v>
      </c>
      <c r="T100">
        <v>2</v>
      </c>
      <c r="U100" t="s">
        <v>40</v>
      </c>
      <c r="V100" t="s">
        <v>40</v>
      </c>
      <c r="W100" t="s">
        <v>40</v>
      </c>
      <c r="X100" t="s">
        <v>40</v>
      </c>
      <c r="Y100">
        <v>1</v>
      </c>
      <c r="Z100">
        <v>0</v>
      </c>
      <c r="AA100">
        <v>0</v>
      </c>
      <c r="AB100" t="s">
        <v>40</v>
      </c>
      <c r="AC100" t="s">
        <v>40</v>
      </c>
      <c r="AD100" t="s">
        <v>40</v>
      </c>
      <c r="AE100">
        <v>0</v>
      </c>
      <c r="AF100">
        <v>1</v>
      </c>
      <c r="AG100">
        <v>0</v>
      </c>
      <c r="AH100">
        <v>0</v>
      </c>
      <c r="AI100">
        <v>0</v>
      </c>
      <c r="AJ100">
        <v>0</v>
      </c>
      <c r="AK100">
        <v>1</v>
      </c>
      <c r="AL100">
        <v>0</v>
      </c>
      <c r="AM100">
        <v>0</v>
      </c>
      <c r="AN100">
        <v>0</v>
      </c>
    </row>
    <row r="101" spans="1:40" x14ac:dyDescent="0.25">
      <c r="A101" t="s">
        <v>76</v>
      </c>
      <c r="B101" s="1">
        <v>41091</v>
      </c>
      <c r="C101" s="1">
        <v>42917</v>
      </c>
      <c r="D101">
        <v>0</v>
      </c>
      <c r="E101">
        <v>0</v>
      </c>
      <c r="F101">
        <v>0</v>
      </c>
      <c r="G101">
        <v>1</v>
      </c>
      <c r="H101">
        <v>0</v>
      </c>
      <c r="I101">
        <v>0</v>
      </c>
      <c r="J101">
        <v>0</v>
      </c>
      <c r="K101">
        <v>0</v>
      </c>
      <c r="L101">
        <v>0</v>
      </c>
      <c r="M101">
        <v>0</v>
      </c>
      <c r="N101">
        <v>1</v>
      </c>
      <c r="O101">
        <v>1</v>
      </c>
      <c r="P101">
        <v>0</v>
      </c>
      <c r="Q101">
        <v>1</v>
      </c>
      <c r="R101">
        <v>1</v>
      </c>
      <c r="S101">
        <v>0</v>
      </c>
      <c r="T101">
        <v>2</v>
      </c>
      <c r="U101" t="s">
        <v>40</v>
      </c>
      <c r="V101" t="s">
        <v>40</v>
      </c>
      <c r="W101" t="s">
        <v>40</v>
      </c>
      <c r="X101" t="s">
        <v>40</v>
      </c>
      <c r="Y101">
        <v>0</v>
      </c>
      <c r="Z101" t="s">
        <v>40</v>
      </c>
      <c r="AA101" t="s">
        <v>40</v>
      </c>
      <c r="AB101" t="s">
        <v>40</v>
      </c>
      <c r="AC101" t="s">
        <v>40</v>
      </c>
      <c r="AD101" t="s">
        <v>40</v>
      </c>
      <c r="AE101" t="s">
        <v>40</v>
      </c>
      <c r="AF101" t="s">
        <v>40</v>
      </c>
      <c r="AG101" t="s">
        <v>40</v>
      </c>
      <c r="AH101" t="s">
        <v>40</v>
      </c>
      <c r="AI101" t="s">
        <v>40</v>
      </c>
      <c r="AJ101" t="s">
        <v>40</v>
      </c>
      <c r="AK101">
        <v>0</v>
      </c>
      <c r="AL101" t="s">
        <v>40</v>
      </c>
      <c r="AM101" t="s">
        <v>40</v>
      </c>
      <c r="AN101" t="s">
        <v>40</v>
      </c>
    </row>
    <row r="102" spans="1:40" x14ac:dyDescent="0.25">
      <c r="A102" t="s">
        <v>77</v>
      </c>
      <c r="B102" s="1">
        <v>41091</v>
      </c>
      <c r="C102" s="1">
        <v>41820</v>
      </c>
      <c r="D102">
        <v>0</v>
      </c>
      <c r="E102">
        <v>0</v>
      </c>
      <c r="F102">
        <v>0</v>
      </c>
      <c r="G102">
        <v>1</v>
      </c>
      <c r="H102">
        <v>0</v>
      </c>
      <c r="I102">
        <v>0</v>
      </c>
      <c r="J102">
        <v>0</v>
      </c>
      <c r="K102">
        <v>0</v>
      </c>
      <c r="L102">
        <v>0</v>
      </c>
      <c r="M102">
        <v>0</v>
      </c>
      <c r="N102">
        <v>1</v>
      </c>
      <c r="O102">
        <v>1</v>
      </c>
      <c r="P102">
        <v>0</v>
      </c>
      <c r="Q102">
        <v>0</v>
      </c>
      <c r="R102">
        <v>1</v>
      </c>
      <c r="S102">
        <v>1</v>
      </c>
      <c r="T102">
        <v>0</v>
      </c>
      <c r="U102" t="s">
        <v>40</v>
      </c>
      <c r="V102" t="s">
        <v>40</v>
      </c>
      <c r="W102" t="s">
        <v>40</v>
      </c>
      <c r="X102" t="s">
        <v>40</v>
      </c>
      <c r="Y102">
        <v>0</v>
      </c>
      <c r="Z102" t="s">
        <v>40</v>
      </c>
      <c r="AA102" t="s">
        <v>40</v>
      </c>
      <c r="AB102" t="s">
        <v>40</v>
      </c>
      <c r="AC102" t="s">
        <v>40</v>
      </c>
      <c r="AD102" t="s">
        <v>40</v>
      </c>
      <c r="AE102" t="s">
        <v>40</v>
      </c>
      <c r="AF102" t="s">
        <v>40</v>
      </c>
      <c r="AG102" t="s">
        <v>40</v>
      </c>
      <c r="AH102" t="s">
        <v>40</v>
      </c>
      <c r="AI102" t="s">
        <v>40</v>
      </c>
      <c r="AJ102" t="s">
        <v>40</v>
      </c>
      <c r="AK102">
        <v>0</v>
      </c>
      <c r="AL102" t="s">
        <v>40</v>
      </c>
      <c r="AM102" t="s">
        <v>40</v>
      </c>
      <c r="AN102" t="s">
        <v>40</v>
      </c>
    </row>
    <row r="103" spans="1:40" x14ac:dyDescent="0.25">
      <c r="A103" t="s">
        <v>77</v>
      </c>
      <c r="B103" s="1">
        <v>41821</v>
      </c>
      <c r="C103" s="1">
        <v>41976</v>
      </c>
      <c r="D103">
        <v>0</v>
      </c>
      <c r="E103">
        <v>0</v>
      </c>
      <c r="F103">
        <v>0</v>
      </c>
      <c r="G103">
        <v>0</v>
      </c>
      <c r="H103">
        <v>0</v>
      </c>
      <c r="I103">
        <v>0</v>
      </c>
      <c r="J103">
        <v>0</v>
      </c>
      <c r="K103">
        <v>0</v>
      </c>
      <c r="L103">
        <v>0</v>
      </c>
      <c r="M103">
        <v>1</v>
      </c>
      <c r="N103">
        <v>3</v>
      </c>
      <c r="O103">
        <v>1</v>
      </c>
      <c r="P103">
        <v>0</v>
      </c>
      <c r="Q103">
        <v>0</v>
      </c>
      <c r="R103">
        <v>1</v>
      </c>
      <c r="S103">
        <v>1</v>
      </c>
      <c r="T103">
        <v>0</v>
      </c>
      <c r="U103" t="s">
        <v>40</v>
      </c>
      <c r="V103" t="s">
        <v>40</v>
      </c>
      <c r="W103" t="s">
        <v>40</v>
      </c>
      <c r="X103" t="s">
        <v>40</v>
      </c>
      <c r="Y103">
        <v>0</v>
      </c>
      <c r="Z103" t="s">
        <v>40</v>
      </c>
      <c r="AA103" t="s">
        <v>40</v>
      </c>
      <c r="AB103" t="s">
        <v>40</v>
      </c>
      <c r="AC103" t="s">
        <v>40</v>
      </c>
      <c r="AD103" t="s">
        <v>40</v>
      </c>
      <c r="AE103" t="s">
        <v>40</v>
      </c>
      <c r="AF103" t="s">
        <v>40</v>
      </c>
      <c r="AG103" t="s">
        <v>40</v>
      </c>
      <c r="AH103" t="s">
        <v>40</v>
      </c>
      <c r="AI103" t="s">
        <v>40</v>
      </c>
      <c r="AJ103" t="s">
        <v>40</v>
      </c>
      <c r="AK103">
        <v>0</v>
      </c>
      <c r="AL103" t="s">
        <v>40</v>
      </c>
      <c r="AM103" t="s">
        <v>40</v>
      </c>
      <c r="AN103" t="s">
        <v>40</v>
      </c>
    </row>
    <row r="104" spans="1:40" x14ac:dyDescent="0.25">
      <c r="A104" t="s">
        <v>77</v>
      </c>
      <c r="B104" s="1">
        <v>41977</v>
      </c>
      <c r="C104" s="1">
        <v>42845</v>
      </c>
      <c r="D104">
        <v>0</v>
      </c>
      <c r="E104">
        <v>0</v>
      </c>
      <c r="F104">
        <v>0</v>
      </c>
      <c r="G104">
        <v>0</v>
      </c>
      <c r="H104">
        <v>0</v>
      </c>
      <c r="I104">
        <v>0</v>
      </c>
      <c r="J104">
        <v>0</v>
      </c>
      <c r="K104">
        <v>0</v>
      </c>
      <c r="L104">
        <v>0</v>
      </c>
      <c r="M104">
        <v>1</v>
      </c>
      <c r="N104">
        <v>2</v>
      </c>
      <c r="O104">
        <v>1</v>
      </c>
      <c r="P104">
        <v>0</v>
      </c>
      <c r="Q104">
        <v>0</v>
      </c>
      <c r="R104">
        <v>1</v>
      </c>
      <c r="S104">
        <v>1</v>
      </c>
      <c r="T104">
        <v>0</v>
      </c>
      <c r="U104" t="s">
        <v>40</v>
      </c>
      <c r="V104" t="s">
        <v>40</v>
      </c>
      <c r="W104" t="s">
        <v>40</v>
      </c>
      <c r="X104" t="s">
        <v>40</v>
      </c>
      <c r="Y104">
        <v>0</v>
      </c>
      <c r="Z104" t="s">
        <v>40</v>
      </c>
      <c r="AA104" t="s">
        <v>40</v>
      </c>
      <c r="AB104" t="s">
        <v>40</v>
      </c>
      <c r="AC104" t="s">
        <v>40</v>
      </c>
      <c r="AD104" t="s">
        <v>40</v>
      </c>
      <c r="AE104" t="s">
        <v>40</v>
      </c>
      <c r="AF104" t="s">
        <v>40</v>
      </c>
      <c r="AG104" t="s">
        <v>40</v>
      </c>
      <c r="AH104" t="s">
        <v>40</v>
      </c>
      <c r="AI104" t="s">
        <v>40</v>
      </c>
      <c r="AJ104" t="s">
        <v>40</v>
      </c>
      <c r="AK104">
        <v>0</v>
      </c>
      <c r="AL104" t="s">
        <v>40</v>
      </c>
      <c r="AM104" t="s">
        <v>40</v>
      </c>
      <c r="AN104" t="s">
        <v>40</v>
      </c>
    </row>
    <row r="105" spans="1:40" x14ac:dyDescent="0.25">
      <c r="A105" t="s">
        <v>77</v>
      </c>
      <c r="B105" s="1">
        <v>42846</v>
      </c>
      <c r="C105" s="1">
        <v>42917</v>
      </c>
      <c r="D105">
        <v>0</v>
      </c>
      <c r="E105">
        <v>0</v>
      </c>
      <c r="F105">
        <v>0</v>
      </c>
      <c r="G105">
        <v>0</v>
      </c>
      <c r="H105">
        <v>0</v>
      </c>
      <c r="I105">
        <v>0</v>
      </c>
      <c r="J105">
        <v>0</v>
      </c>
      <c r="K105">
        <v>0</v>
      </c>
      <c r="L105">
        <v>0</v>
      </c>
      <c r="M105">
        <v>1</v>
      </c>
      <c r="N105">
        <v>4</v>
      </c>
      <c r="O105">
        <v>1</v>
      </c>
      <c r="P105">
        <v>0</v>
      </c>
      <c r="Q105">
        <v>0</v>
      </c>
      <c r="R105">
        <v>1</v>
      </c>
      <c r="S105">
        <v>1</v>
      </c>
      <c r="T105">
        <v>0</v>
      </c>
      <c r="U105" t="s">
        <v>40</v>
      </c>
      <c r="V105" t="s">
        <v>40</v>
      </c>
      <c r="W105" t="s">
        <v>40</v>
      </c>
      <c r="X105" t="s">
        <v>40</v>
      </c>
      <c r="Y105">
        <v>0</v>
      </c>
      <c r="Z105" t="s">
        <v>40</v>
      </c>
      <c r="AA105" t="s">
        <v>40</v>
      </c>
      <c r="AB105" t="s">
        <v>40</v>
      </c>
      <c r="AC105" t="s">
        <v>40</v>
      </c>
      <c r="AD105" t="s">
        <v>40</v>
      </c>
      <c r="AE105" t="s">
        <v>40</v>
      </c>
      <c r="AF105" t="s">
        <v>40</v>
      </c>
      <c r="AG105" t="s">
        <v>40</v>
      </c>
      <c r="AH105" t="s">
        <v>40</v>
      </c>
      <c r="AI105" t="s">
        <v>40</v>
      </c>
      <c r="AJ105" t="s">
        <v>40</v>
      </c>
      <c r="AK105">
        <v>0</v>
      </c>
      <c r="AL105" t="s">
        <v>40</v>
      </c>
      <c r="AM105" t="s">
        <v>40</v>
      </c>
      <c r="AN105" t="s">
        <v>40</v>
      </c>
    </row>
    <row r="106" spans="1:40" x14ac:dyDescent="0.25">
      <c r="A106" t="s">
        <v>78</v>
      </c>
      <c r="B106" s="1">
        <v>41091</v>
      </c>
      <c r="C106" s="1">
        <v>41735</v>
      </c>
      <c r="D106">
        <v>0</v>
      </c>
      <c r="E106">
        <v>0</v>
      </c>
      <c r="F106">
        <v>0</v>
      </c>
      <c r="G106">
        <v>1</v>
      </c>
      <c r="H106">
        <v>0</v>
      </c>
      <c r="I106">
        <v>0</v>
      </c>
      <c r="J106">
        <v>0</v>
      </c>
      <c r="K106">
        <v>0</v>
      </c>
      <c r="L106">
        <v>0</v>
      </c>
      <c r="M106">
        <v>0</v>
      </c>
      <c r="N106">
        <v>1</v>
      </c>
      <c r="O106">
        <v>1</v>
      </c>
      <c r="P106">
        <v>0</v>
      </c>
      <c r="Q106">
        <v>1</v>
      </c>
      <c r="R106">
        <v>1</v>
      </c>
      <c r="S106">
        <v>0</v>
      </c>
      <c r="T106">
        <v>1</v>
      </c>
      <c r="U106">
        <v>0</v>
      </c>
      <c r="V106">
        <v>1</v>
      </c>
      <c r="W106">
        <v>0</v>
      </c>
      <c r="X106">
        <v>0</v>
      </c>
      <c r="Y106">
        <v>1</v>
      </c>
      <c r="Z106">
        <v>0</v>
      </c>
      <c r="AA106">
        <v>0</v>
      </c>
      <c r="AB106" t="s">
        <v>40</v>
      </c>
      <c r="AC106" t="s">
        <v>40</v>
      </c>
      <c r="AD106" t="s">
        <v>40</v>
      </c>
      <c r="AE106">
        <v>1</v>
      </c>
      <c r="AF106">
        <v>1</v>
      </c>
      <c r="AG106">
        <v>0</v>
      </c>
      <c r="AH106">
        <v>0</v>
      </c>
      <c r="AI106">
        <v>0</v>
      </c>
      <c r="AJ106">
        <v>0</v>
      </c>
      <c r="AK106">
        <v>0</v>
      </c>
      <c r="AL106" t="s">
        <v>40</v>
      </c>
      <c r="AM106" t="s">
        <v>40</v>
      </c>
      <c r="AN106" t="s">
        <v>40</v>
      </c>
    </row>
    <row r="107" spans="1:40" x14ac:dyDescent="0.25">
      <c r="A107" t="s">
        <v>78</v>
      </c>
      <c r="B107" s="1">
        <v>41736</v>
      </c>
      <c r="C107" s="1">
        <v>42917</v>
      </c>
      <c r="D107">
        <v>0</v>
      </c>
      <c r="E107">
        <v>0</v>
      </c>
      <c r="F107">
        <v>0</v>
      </c>
      <c r="G107">
        <v>0</v>
      </c>
      <c r="H107">
        <v>0</v>
      </c>
      <c r="I107">
        <v>0</v>
      </c>
      <c r="J107">
        <v>1</v>
      </c>
      <c r="K107">
        <v>0</v>
      </c>
      <c r="L107">
        <v>0</v>
      </c>
      <c r="M107">
        <v>0</v>
      </c>
      <c r="N107">
        <v>2</v>
      </c>
      <c r="O107">
        <v>1</v>
      </c>
      <c r="P107">
        <v>0</v>
      </c>
      <c r="Q107">
        <v>1</v>
      </c>
      <c r="R107">
        <v>1</v>
      </c>
      <c r="S107">
        <v>0</v>
      </c>
      <c r="T107">
        <v>2</v>
      </c>
      <c r="U107" t="s">
        <v>40</v>
      </c>
      <c r="V107" t="s">
        <v>40</v>
      </c>
      <c r="W107" t="s">
        <v>40</v>
      </c>
      <c r="X107" t="s">
        <v>40</v>
      </c>
      <c r="Y107">
        <v>0</v>
      </c>
      <c r="Z107" t="s">
        <v>40</v>
      </c>
      <c r="AA107" t="s">
        <v>40</v>
      </c>
      <c r="AB107" t="s">
        <v>40</v>
      </c>
      <c r="AC107" t="s">
        <v>40</v>
      </c>
      <c r="AD107" t="s">
        <v>40</v>
      </c>
      <c r="AE107" t="s">
        <v>40</v>
      </c>
      <c r="AF107" t="s">
        <v>40</v>
      </c>
      <c r="AG107" t="s">
        <v>40</v>
      </c>
      <c r="AH107" t="s">
        <v>40</v>
      </c>
      <c r="AI107" t="s">
        <v>40</v>
      </c>
      <c r="AJ107" t="s">
        <v>40</v>
      </c>
      <c r="AK107">
        <v>0</v>
      </c>
      <c r="AL107" t="s">
        <v>40</v>
      </c>
      <c r="AM107" t="s">
        <v>40</v>
      </c>
      <c r="AN107" t="s">
        <v>40</v>
      </c>
    </row>
    <row r="108" spans="1:40" x14ac:dyDescent="0.25">
      <c r="A108" t="s">
        <v>79</v>
      </c>
      <c r="B108" s="1">
        <v>41091</v>
      </c>
      <c r="C108" s="1">
        <v>42917</v>
      </c>
      <c r="D108">
        <v>0</v>
      </c>
      <c r="E108">
        <v>0</v>
      </c>
      <c r="F108">
        <v>1</v>
      </c>
      <c r="G108">
        <v>0</v>
      </c>
      <c r="H108">
        <v>0</v>
      </c>
      <c r="I108">
        <v>0</v>
      </c>
      <c r="J108">
        <v>0</v>
      </c>
      <c r="K108">
        <v>0</v>
      </c>
      <c r="L108">
        <v>0</v>
      </c>
      <c r="M108">
        <v>0</v>
      </c>
      <c r="N108">
        <v>1</v>
      </c>
      <c r="O108">
        <v>1</v>
      </c>
      <c r="P108">
        <v>1</v>
      </c>
      <c r="Q108">
        <v>0</v>
      </c>
      <c r="R108">
        <v>0</v>
      </c>
      <c r="S108">
        <v>0</v>
      </c>
      <c r="T108">
        <v>0</v>
      </c>
      <c r="U108" t="s">
        <v>40</v>
      </c>
      <c r="V108" t="s">
        <v>40</v>
      </c>
      <c r="W108" t="s">
        <v>40</v>
      </c>
      <c r="X108" t="s">
        <v>40</v>
      </c>
      <c r="Y108">
        <v>1</v>
      </c>
      <c r="Z108">
        <v>0</v>
      </c>
      <c r="AA108">
        <v>0</v>
      </c>
      <c r="AB108" t="s">
        <v>40</v>
      </c>
      <c r="AC108" t="s">
        <v>40</v>
      </c>
      <c r="AD108" t="s">
        <v>40</v>
      </c>
      <c r="AE108">
        <v>1</v>
      </c>
      <c r="AF108">
        <v>1</v>
      </c>
      <c r="AG108">
        <v>0</v>
      </c>
      <c r="AH108">
        <v>0</v>
      </c>
      <c r="AI108">
        <v>0</v>
      </c>
      <c r="AJ108">
        <v>0</v>
      </c>
      <c r="AK108">
        <v>1</v>
      </c>
      <c r="AL108">
        <v>0</v>
      </c>
      <c r="AM108">
        <v>0</v>
      </c>
      <c r="AN108">
        <v>0</v>
      </c>
    </row>
    <row r="109" spans="1:40" x14ac:dyDescent="0.25">
      <c r="A109" t="s">
        <v>80</v>
      </c>
      <c r="B109" s="1">
        <v>41091</v>
      </c>
      <c r="C109" s="1">
        <v>41791</v>
      </c>
      <c r="D109">
        <v>0</v>
      </c>
      <c r="E109">
        <v>0</v>
      </c>
      <c r="F109">
        <v>1</v>
      </c>
      <c r="G109">
        <v>0</v>
      </c>
      <c r="H109">
        <v>0</v>
      </c>
      <c r="I109">
        <v>0</v>
      </c>
      <c r="J109">
        <v>0</v>
      </c>
      <c r="K109">
        <v>0</v>
      </c>
      <c r="L109">
        <v>0</v>
      </c>
      <c r="M109">
        <v>0</v>
      </c>
      <c r="N109">
        <v>1</v>
      </c>
      <c r="O109">
        <v>1</v>
      </c>
      <c r="P109">
        <v>1</v>
      </c>
      <c r="Q109">
        <v>0</v>
      </c>
      <c r="R109">
        <v>0</v>
      </c>
      <c r="S109">
        <v>0</v>
      </c>
      <c r="T109">
        <v>2</v>
      </c>
      <c r="U109" t="s">
        <v>40</v>
      </c>
      <c r="V109" t="s">
        <v>40</v>
      </c>
      <c r="W109" t="s">
        <v>40</v>
      </c>
      <c r="X109" t="s">
        <v>40</v>
      </c>
      <c r="Y109">
        <v>1</v>
      </c>
      <c r="Z109">
        <v>0</v>
      </c>
      <c r="AA109">
        <v>0</v>
      </c>
      <c r="AB109" t="s">
        <v>40</v>
      </c>
      <c r="AC109" t="s">
        <v>40</v>
      </c>
      <c r="AD109" t="s">
        <v>40</v>
      </c>
      <c r="AE109">
        <v>1</v>
      </c>
      <c r="AF109">
        <v>0</v>
      </c>
      <c r="AG109">
        <v>0</v>
      </c>
      <c r="AH109">
        <v>0</v>
      </c>
      <c r="AI109">
        <v>0</v>
      </c>
      <c r="AJ109">
        <v>1</v>
      </c>
      <c r="AK109">
        <v>0</v>
      </c>
      <c r="AL109" t="s">
        <v>40</v>
      </c>
      <c r="AM109" t="s">
        <v>40</v>
      </c>
      <c r="AN109" t="s">
        <v>40</v>
      </c>
    </row>
    <row r="110" spans="1:40" x14ac:dyDescent="0.25">
      <c r="A110" t="s">
        <v>80</v>
      </c>
      <c r="B110" s="1">
        <v>41792</v>
      </c>
      <c r="C110" s="1">
        <v>42180</v>
      </c>
      <c r="D110">
        <v>0</v>
      </c>
      <c r="E110">
        <v>0</v>
      </c>
      <c r="F110">
        <v>0</v>
      </c>
      <c r="G110">
        <v>0</v>
      </c>
      <c r="H110">
        <v>0</v>
      </c>
      <c r="I110">
        <v>0</v>
      </c>
      <c r="J110">
        <v>1</v>
      </c>
      <c r="K110">
        <v>0</v>
      </c>
      <c r="L110">
        <v>0</v>
      </c>
      <c r="M110">
        <v>0</v>
      </c>
      <c r="N110">
        <v>2</v>
      </c>
      <c r="O110">
        <v>1</v>
      </c>
      <c r="P110">
        <v>1</v>
      </c>
      <c r="Q110">
        <v>0</v>
      </c>
      <c r="R110">
        <v>0</v>
      </c>
      <c r="S110">
        <v>0</v>
      </c>
      <c r="T110">
        <v>2</v>
      </c>
      <c r="U110">
        <v>0</v>
      </c>
      <c r="V110">
        <v>1</v>
      </c>
      <c r="W110">
        <v>0</v>
      </c>
      <c r="X110">
        <v>1</v>
      </c>
      <c r="Y110">
        <v>1</v>
      </c>
      <c r="Z110">
        <v>0</v>
      </c>
      <c r="AA110">
        <v>0</v>
      </c>
      <c r="AB110" t="s">
        <v>40</v>
      </c>
      <c r="AC110" t="s">
        <v>40</v>
      </c>
      <c r="AD110" t="s">
        <v>40</v>
      </c>
      <c r="AE110">
        <v>0</v>
      </c>
      <c r="AF110">
        <v>1</v>
      </c>
      <c r="AG110">
        <v>0</v>
      </c>
      <c r="AH110">
        <v>0</v>
      </c>
      <c r="AI110">
        <v>0</v>
      </c>
      <c r="AJ110">
        <v>0</v>
      </c>
      <c r="AK110">
        <v>0</v>
      </c>
      <c r="AL110" t="s">
        <v>40</v>
      </c>
      <c r="AM110" t="s">
        <v>40</v>
      </c>
      <c r="AN110" t="s">
        <v>40</v>
      </c>
    </row>
    <row r="111" spans="1:40" x14ac:dyDescent="0.25">
      <c r="A111" t="s">
        <v>80</v>
      </c>
      <c r="B111" s="1">
        <v>42181</v>
      </c>
      <c r="C111" s="1">
        <v>42917</v>
      </c>
      <c r="D111">
        <v>0</v>
      </c>
      <c r="E111">
        <v>0</v>
      </c>
      <c r="F111">
        <v>0</v>
      </c>
      <c r="G111">
        <v>0</v>
      </c>
      <c r="H111">
        <v>0</v>
      </c>
      <c r="I111">
        <v>0</v>
      </c>
      <c r="J111">
        <v>0</v>
      </c>
      <c r="K111">
        <v>1</v>
      </c>
      <c r="L111">
        <v>0</v>
      </c>
      <c r="M111">
        <v>0</v>
      </c>
      <c r="N111">
        <v>3</v>
      </c>
      <c r="O111">
        <v>1</v>
      </c>
      <c r="P111">
        <v>1</v>
      </c>
      <c r="Q111">
        <v>0</v>
      </c>
      <c r="R111">
        <v>0</v>
      </c>
      <c r="S111">
        <v>0</v>
      </c>
      <c r="T111">
        <v>2</v>
      </c>
      <c r="U111">
        <v>0</v>
      </c>
      <c r="V111">
        <v>1</v>
      </c>
      <c r="W111">
        <v>0</v>
      </c>
      <c r="X111">
        <v>1</v>
      </c>
      <c r="Y111">
        <v>1</v>
      </c>
      <c r="Z111">
        <v>0</v>
      </c>
      <c r="AA111">
        <v>0</v>
      </c>
      <c r="AB111" t="s">
        <v>40</v>
      </c>
      <c r="AC111" t="s">
        <v>40</v>
      </c>
      <c r="AD111" t="s">
        <v>40</v>
      </c>
      <c r="AE111">
        <v>1</v>
      </c>
      <c r="AF111">
        <v>1</v>
      </c>
      <c r="AG111">
        <v>0</v>
      </c>
      <c r="AH111">
        <v>0</v>
      </c>
      <c r="AI111">
        <v>0</v>
      </c>
      <c r="AJ111">
        <v>0</v>
      </c>
      <c r="AK111">
        <v>0</v>
      </c>
      <c r="AL111" t="s">
        <v>40</v>
      </c>
      <c r="AM111" t="s">
        <v>40</v>
      </c>
      <c r="AN111" t="s">
        <v>40</v>
      </c>
    </row>
    <row r="112" spans="1:40" x14ac:dyDescent="0.25">
      <c r="A112" t="s">
        <v>81</v>
      </c>
      <c r="B112" s="1">
        <v>41091</v>
      </c>
      <c r="C112" s="1">
        <v>42917</v>
      </c>
      <c r="D112">
        <v>0</v>
      </c>
      <c r="E112">
        <v>0</v>
      </c>
      <c r="F112">
        <v>1</v>
      </c>
      <c r="G112">
        <v>0</v>
      </c>
      <c r="H112">
        <v>0</v>
      </c>
      <c r="I112">
        <v>0</v>
      </c>
      <c r="J112">
        <v>0</v>
      </c>
      <c r="K112">
        <v>0</v>
      </c>
      <c r="L112">
        <v>0</v>
      </c>
      <c r="M112">
        <v>0</v>
      </c>
      <c r="N112">
        <v>1</v>
      </c>
      <c r="O112">
        <v>1</v>
      </c>
      <c r="P112">
        <v>0</v>
      </c>
      <c r="Q112">
        <v>1</v>
      </c>
      <c r="R112">
        <v>1</v>
      </c>
      <c r="S112">
        <v>0</v>
      </c>
      <c r="T112">
        <v>2</v>
      </c>
      <c r="U112" t="s">
        <v>40</v>
      </c>
      <c r="V112" t="s">
        <v>40</v>
      </c>
      <c r="W112" t="s">
        <v>40</v>
      </c>
      <c r="X112" t="s">
        <v>40</v>
      </c>
      <c r="Y112">
        <v>0</v>
      </c>
      <c r="Z112" t="s">
        <v>40</v>
      </c>
      <c r="AA112" t="s">
        <v>40</v>
      </c>
      <c r="AB112" t="s">
        <v>40</v>
      </c>
      <c r="AC112" t="s">
        <v>40</v>
      </c>
      <c r="AD112" t="s">
        <v>40</v>
      </c>
      <c r="AE112" t="s">
        <v>40</v>
      </c>
      <c r="AF112" t="s">
        <v>40</v>
      </c>
      <c r="AG112" t="s">
        <v>40</v>
      </c>
      <c r="AH112" t="s">
        <v>40</v>
      </c>
      <c r="AI112" t="s">
        <v>40</v>
      </c>
      <c r="AJ112" t="s">
        <v>40</v>
      </c>
      <c r="AK112">
        <v>0</v>
      </c>
      <c r="AL112" t="s">
        <v>40</v>
      </c>
      <c r="AM112" t="s">
        <v>40</v>
      </c>
      <c r="AN112" t="s">
        <v>40</v>
      </c>
    </row>
    <row r="113" spans="1:40" x14ac:dyDescent="0.25">
      <c r="A113" t="s">
        <v>82</v>
      </c>
      <c r="B113" s="1">
        <v>41091</v>
      </c>
      <c r="C113" s="1">
        <v>41547</v>
      </c>
      <c r="D113">
        <v>0</v>
      </c>
      <c r="E113">
        <v>0</v>
      </c>
      <c r="F113">
        <v>1</v>
      </c>
      <c r="G113">
        <v>0</v>
      </c>
      <c r="H113">
        <v>0</v>
      </c>
      <c r="I113">
        <v>0</v>
      </c>
      <c r="J113">
        <v>0</v>
      </c>
      <c r="K113">
        <v>0</v>
      </c>
      <c r="L113">
        <v>0</v>
      </c>
      <c r="M113">
        <v>0</v>
      </c>
      <c r="N113">
        <v>1</v>
      </c>
      <c r="O113">
        <v>1</v>
      </c>
      <c r="P113">
        <v>0</v>
      </c>
      <c r="Q113">
        <v>0</v>
      </c>
      <c r="R113">
        <v>1</v>
      </c>
      <c r="S113">
        <v>0</v>
      </c>
      <c r="T113">
        <v>2</v>
      </c>
      <c r="U113" t="s">
        <v>40</v>
      </c>
      <c r="V113" t="s">
        <v>40</v>
      </c>
      <c r="W113" t="s">
        <v>40</v>
      </c>
      <c r="X113" t="s">
        <v>40</v>
      </c>
      <c r="Y113">
        <v>1</v>
      </c>
      <c r="Z113">
        <v>0</v>
      </c>
      <c r="AA113">
        <v>0</v>
      </c>
      <c r="AB113" t="s">
        <v>40</v>
      </c>
      <c r="AC113" t="s">
        <v>40</v>
      </c>
      <c r="AD113" t="s">
        <v>40</v>
      </c>
      <c r="AE113">
        <v>1</v>
      </c>
      <c r="AF113">
        <v>0</v>
      </c>
      <c r="AG113">
        <v>0</v>
      </c>
      <c r="AH113">
        <v>0</v>
      </c>
      <c r="AI113">
        <v>0</v>
      </c>
      <c r="AJ113">
        <v>1</v>
      </c>
      <c r="AK113">
        <v>0</v>
      </c>
      <c r="AL113" t="s">
        <v>40</v>
      </c>
      <c r="AM113" t="s">
        <v>40</v>
      </c>
      <c r="AN113" t="s">
        <v>40</v>
      </c>
    </row>
    <row r="114" spans="1:40" x14ac:dyDescent="0.25">
      <c r="A114" t="s">
        <v>82</v>
      </c>
      <c r="B114" s="1">
        <v>41548</v>
      </c>
      <c r="C114" s="1">
        <v>42127</v>
      </c>
      <c r="D114">
        <v>0</v>
      </c>
      <c r="E114">
        <v>0</v>
      </c>
      <c r="F114">
        <v>0</v>
      </c>
      <c r="G114">
        <v>0</v>
      </c>
      <c r="H114">
        <v>0</v>
      </c>
      <c r="I114">
        <v>0</v>
      </c>
      <c r="J114">
        <v>1</v>
      </c>
      <c r="K114">
        <v>0</v>
      </c>
      <c r="L114">
        <v>0</v>
      </c>
      <c r="M114">
        <v>0</v>
      </c>
      <c r="N114">
        <v>2</v>
      </c>
      <c r="O114">
        <v>1</v>
      </c>
      <c r="P114">
        <v>0</v>
      </c>
      <c r="Q114">
        <v>0</v>
      </c>
      <c r="R114">
        <v>1</v>
      </c>
      <c r="S114">
        <v>0</v>
      </c>
      <c r="T114">
        <v>0</v>
      </c>
      <c r="U114" t="s">
        <v>40</v>
      </c>
      <c r="V114" t="s">
        <v>40</v>
      </c>
      <c r="W114" t="s">
        <v>40</v>
      </c>
      <c r="X114" t="s">
        <v>40</v>
      </c>
      <c r="Y114">
        <v>1</v>
      </c>
      <c r="Z114">
        <v>0</v>
      </c>
      <c r="AA114">
        <v>0</v>
      </c>
      <c r="AB114" t="s">
        <v>40</v>
      </c>
      <c r="AC114" t="s">
        <v>40</v>
      </c>
      <c r="AD114" t="s">
        <v>40</v>
      </c>
      <c r="AE114">
        <v>1</v>
      </c>
      <c r="AF114">
        <v>0</v>
      </c>
      <c r="AG114">
        <v>0</v>
      </c>
      <c r="AH114">
        <v>0</v>
      </c>
      <c r="AI114">
        <v>0</v>
      </c>
      <c r="AJ114">
        <v>1</v>
      </c>
      <c r="AK114">
        <v>0</v>
      </c>
      <c r="AL114" t="s">
        <v>40</v>
      </c>
      <c r="AM114" t="s">
        <v>40</v>
      </c>
      <c r="AN114" t="s">
        <v>40</v>
      </c>
    </row>
    <row r="115" spans="1:40" x14ac:dyDescent="0.25">
      <c r="A115" t="s">
        <v>82</v>
      </c>
      <c r="B115" s="1">
        <v>42128</v>
      </c>
      <c r="C115" s="1">
        <v>42509</v>
      </c>
      <c r="D115">
        <v>0</v>
      </c>
      <c r="E115">
        <v>0</v>
      </c>
      <c r="F115">
        <v>0</v>
      </c>
      <c r="G115">
        <v>0</v>
      </c>
      <c r="H115">
        <v>0</v>
      </c>
      <c r="I115">
        <v>0</v>
      </c>
      <c r="J115">
        <v>0</v>
      </c>
      <c r="K115">
        <v>1</v>
      </c>
      <c r="L115">
        <v>0</v>
      </c>
      <c r="M115">
        <v>0</v>
      </c>
      <c r="N115">
        <v>3</v>
      </c>
      <c r="O115">
        <v>1</v>
      </c>
      <c r="P115">
        <v>0</v>
      </c>
      <c r="Q115">
        <v>0</v>
      </c>
      <c r="R115">
        <v>1</v>
      </c>
      <c r="S115">
        <v>0</v>
      </c>
      <c r="T115">
        <v>0</v>
      </c>
      <c r="U115" t="s">
        <v>40</v>
      </c>
      <c r="V115" t="s">
        <v>40</v>
      </c>
      <c r="W115" t="s">
        <v>40</v>
      </c>
      <c r="X115" t="s">
        <v>40</v>
      </c>
      <c r="Y115">
        <v>1</v>
      </c>
      <c r="Z115">
        <v>0</v>
      </c>
      <c r="AA115">
        <v>0</v>
      </c>
      <c r="AB115" t="s">
        <v>40</v>
      </c>
      <c r="AC115" t="s">
        <v>40</v>
      </c>
      <c r="AD115" t="s">
        <v>40</v>
      </c>
      <c r="AE115">
        <v>1</v>
      </c>
      <c r="AF115">
        <v>0</v>
      </c>
      <c r="AG115">
        <v>0</v>
      </c>
      <c r="AH115">
        <v>0</v>
      </c>
      <c r="AI115">
        <v>0</v>
      </c>
      <c r="AJ115">
        <v>1</v>
      </c>
      <c r="AK115">
        <v>0</v>
      </c>
      <c r="AL115" t="s">
        <v>40</v>
      </c>
      <c r="AM115" t="s">
        <v>40</v>
      </c>
      <c r="AN115" t="s">
        <v>40</v>
      </c>
    </row>
    <row r="116" spans="1:40" x14ac:dyDescent="0.25">
      <c r="A116" t="s">
        <v>82</v>
      </c>
      <c r="B116" s="1">
        <v>42510</v>
      </c>
      <c r="C116" s="1">
        <v>42836</v>
      </c>
      <c r="D116">
        <v>0</v>
      </c>
      <c r="E116">
        <v>0</v>
      </c>
      <c r="F116">
        <v>0</v>
      </c>
      <c r="G116">
        <v>0</v>
      </c>
      <c r="H116">
        <v>0</v>
      </c>
      <c r="I116">
        <v>0</v>
      </c>
      <c r="J116">
        <v>0</v>
      </c>
      <c r="K116">
        <v>0</v>
      </c>
      <c r="L116">
        <v>0</v>
      </c>
      <c r="M116">
        <v>1</v>
      </c>
      <c r="N116">
        <v>4</v>
      </c>
      <c r="O116">
        <v>1</v>
      </c>
      <c r="P116">
        <v>0</v>
      </c>
      <c r="Q116">
        <v>0</v>
      </c>
      <c r="R116">
        <v>1</v>
      </c>
      <c r="S116">
        <v>0</v>
      </c>
      <c r="T116">
        <v>0</v>
      </c>
      <c r="U116" t="s">
        <v>40</v>
      </c>
      <c r="V116" t="s">
        <v>40</v>
      </c>
      <c r="W116" t="s">
        <v>40</v>
      </c>
      <c r="X116" t="s">
        <v>40</v>
      </c>
      <c r="Y116">
        <v>1</v>
      </c>
      <c r="Z116">
        <v>0</v>
      </c>
      <c r="AA116">
        <v>0</v>
      </c>
      <c r="AB116" t="s">
        <v>40</v>
      </c>
      <c r="AC116" t="s">
        <v>40</v>
      </c>
      <c r="AD116" t="s">
        <v>40</v>
      </c>
      <c r="AE116">
        <v>1</v>
      </c>
      <c r="AF116">
        <v>0</v>
      </c>
      <c r="AG116">
        <v>0</v>
      </c>
      <c r="AH116">
        <v>0</v>
      </c>
      <c r="AI116">
        <v>0</v>
      </c>
      <c r="AJ116">
        <v>1</v>
      </c>
      <c r="AK116">
        <v>0</v>
      </c>
      <c r="AL116" t="s">
        <v>40</v>
      </c>
      <c r="AM116" t="s">
        <v>40</v>
      </c>
      <c r="AN116" t="s">
        <v>40</v>
      </c>
    </row>
    <row r="117" spans="1:40" x14ac:dyDescent="0.25">
      <c r="A117" t="s">
        <v>82</v>
      </c>
      <c r="B117" s="1">
        <v>42837</v>
      </c>
      <c r="C117" s="1">
        <v>42917</v>
      </c>
      <c r="D117">
        <v>0</v>
      </c>
      <c r="E117">
        <v>0</v>
      </c>
      <c r="F117">
        <v>0</v>
      </c>
      <c r="G117">
        <v>0</v>
      </c>
      <c r="H117">
        <v>0</v>
      </c>
      <c r="I117">
        <v>0</v>
      </c>
      <c r="J117">
        <v>0</v>
      </c>
      <c r="K117">
        <v>0</v>
      </c>
      <c r="L117">
        <v>0</v>
      </c>
      <c r="M117">
        <v>1</v>
      </c>
      <c r="N117">
        <v>5</v>
      </c>
      <c r="O117">
        <v>1</v>
      </c>
      <c r="P117">
        <v>0</v>
      </c>
      <c r="Q117">
        <v>0</v>
      </c>
      <c r="R117">
        <v>1</v>
      </c>
      <c r="S117">
        <v>0</v>
      </c>
      <c r="T117">
        <v>0</v>
      </c>
      <c r="U117" t="s">
        <v>40</v>
      </c>
      <c r="V117" t="s">
        <v>40</v>
      </c>
      <c r="W117" t="s">
        <v>40</v>
      </c>
      <c r="X117" t="s">
        <v>40</v>
      </c>
      <c r="Y117">
        <v>1</v>
      </c>
      <c r="Z117">
        <v>0</v>
      </c>
      <c r="AA117">
        <v>0</v>
      </c>
      <c r="AB117" t="s">
        <v>40</v>
      </c>
      <c r="AC117" t="s">
        <v>40</v>
      </c>
      <c r="AD117" t="s">
        <v>40</v>
      </c>
      <c r="AE117">
        <v>1</v>
      </c>
      <c r="AF117">
        <v>0</v>
      </c>
      <c r="AG117">
        <v>0</v>
      </c>
      <c r="AH117">
        <v>0</v>
      </c>
      <c r="AI117">
        <v>0</v>
      </c>
      <c r="AJ117">
        <v>1</v>
      </c>
      <c r="AK117">
        <v>0</v>
      </c>
      <c r="AL117" t="s">
        <v>40</v>
      </c>
      <c r="AM117" t="s">
        <v>40</v>
      </c>
      <c r="AN117" t="s">
        <v>40</v>
      </c>
    </row>
    <row r="118" spans="1:40" x14ac:dyDescent="0.25">
      <c r="A118" t="s">
        <v>83</v>
      </c>
      <c r="B118" s="1">
        <v>41091</v>
      </c>
      <c r="C118" s="1">
        <v>42095</v>
      </c>
      <c r="D118">
        <v>0</v>
      </c>
      <c r="E118">
        <v>0</v>
      </c>
      <c r="F118">
        <v>1</v>
      </c>
      <c r="G118">
        <v>0</v>
      </c>
      <c r="H118">
        <v>0</v>
      </c>
      <c r="I118">
        <v>0</v>
      </c>
      <c r="J118">
        <v>0</v>
      </c>
      <c r="K118">
        <v>0</v>
      </c>
      <c r="L118">
        <v>0</v>
      </c>
      <c r="M118">
        <v>0</v>
      </c>
      <c r="N118">
        <v>1</v>
      </c>
      <c r="O118">
        <v>1</v>
      </c>
      <c r="P118">
        <v>0</v>
      </c>
      <c r="Q118">
        <v>1</v>
      </c>
      <c r="R118">
        <v>1</v>
      </c>
      <c r="S118">
        <v>0</v>
      </c>
      <c r="T118">
        <v>2</v>
      </c>
      <c r="U118" t="s">
        <v>40</v>
      </c>
      <c r="V118" t="s">
        <v>40</v>
      </c>
      <c r="W118" t="s">
        <v>40</v>
      </c>
      <c r="X118" t="s">
        <v>40</v>
      </c>
      <c r="Y118">
        <v>0</v>
      </c>
      <c r="Z118" t="s">
        <v>40</v>
      </c>
      <c r="AA118" t="s">
        <v>40</v>
      </c>
      <c r="AB118" t="s">
        <v>40</v>
      </c>
      <c r="AC118" t="s">
        <v>40</v>
      </c>
      <c r="AD118" t="s">
        <v>40</v>
      </c>
      <c r="AE118" t="s">
        <v>40</v>
      </c>
      <c r="AF118" t="s">
        <v>40</v>
      </c>
      <c r="AG118" t="s">
        <v>40</v>
      </c>
      <c r="AH118" t="s">
        <v>40</v>
      </c>
      <c r="AI118" t="s">
        <v>40</v>
      </c>
      <c r="AJ118" t="s">
        <v>40</v>
      </c>
      <c r="AK118">
        <v>0</v>
      </c>
      <c r="AL118" t="s">
        <v>40</v>
      </c>
      <c r="AM118" t="s">
        <v>40</v>
      </c>
      <c r="AN118" t="s">
        <v>40</v>
      </c>
    </row>
    <row r="119" spans="1:40" x14ac:dyDescent="0.25">
      <c r="A119" t="s">
        <v>83</v>
      </c>
      <c r="B119" s="1">
        <v>42096</v>
      </c>
      <c r="C119" s="1">
        <v>42247</v>
      </c>
      <c r="D119">
        <v>0</v>
      </c>
      <c r="E119">
        <v>0</v>
      </c>
      <c r="F119">
        <v>0</v>
      </c>
      <c r="G119">
        <v>0</v>
      </c>
      <c r="H119">
        <v>0</v>
      </c>
      <c r="I119">
        <v>0</v>
      </c>
      <c r="J119">
        <v>0</v>
      </c>
      <c r="K119">
        <v>1</v>
      </c>
      <c r="L119">
        <v>0</v>
      </c>
      <c r="M119">
        <v>0</v>
      </c>
      <c r="N119">
        <v>2</v>
      </c>
      <c r="O119">
        <v>1</v>
      </c>
      <c r="P119">
        <v>0</v>
      </c>
      <c r="Q119">
        <v>1</v>
      </c>
      <c r="R119">
        <v>1</v>
      </c>
      <c r="S119">
        <v>0</v>
      </c>
      <c r="T119">
        <v>2</v>
      </c>
      <c r="U119" t="s">
        <v>40</v>
      </c>
      <c r="V119" t="s">
        <v>40</v>
      </c>
      <c r="W119" t="s">
        <v>40</v>
      </c>
      <c r="X119" t="s">
        <v>40</v>
      </c>
      <c r="Y119">
        <v>0</v>
      </c>
      <c r="Z119" t="s">
        <v>40</v>
      </c>
      <c r="AA119" t="s">
        <v>40</v>
      </c>
      <c r="AB119" t="s">
        <v>40</v>
      </c>
      <c r="AC119" t="s">
        <v>40</v>
      </c>
      <c r="AD119" t="s">
        <v>40</v>
      </c>
      <c r="AE119" t="s">
        <v>40</v>
      </c>
      <c r="AF119" t="s">
        <v>40</v>
      </c>
      <c r="AG119" t="s">
        <v>40</v>
      </c>
      <c r="AH119" t="s">
        <v>40</v>
      </c>
      <c r="AI119" t="s">
        <v>40</v>
      </c>
      <c r="AJ119" t="s">
        <v>40</v>
      </c>
      <c r="AK119">
        <v>0</v>
      </c>
      <c r="AL119" t="s">
        <v>40</v>
      </c>
      <c r="AM119" t="s">
        <v>40</v>
      </c>
      <c r="AN119" t="s">
        <v>40</v>
      </c>
    </row>
    <row r="120" spans="1:40" x14ac:dyDescent="0.25">
      <c r="A120" t="s">
        <v>83</v>
      </c>
      <c r="B120" s="1">
        <v>42248</v>
      </c>
      <c r="C120" s="1">
        <v>42917</v>
      </c>
      <c r="D120">
        <v>0</v>
      </c>
      <c r="E120">
        <v>0</v>
      </c>
      <c r="F120">
        <v>0</v>
      </c>
      <c r="G120">
        <v>0</v>
      </c>
      <c r="H120">
        <v>0</v>
      </c>
      <c r="I120">
        <v>0</v>
      </c>
      <c r="J120">
        <v>0</v>
      </c>
      <c r="K120">
        <v>1</v>
      </c>
      <c r="L120">
        <v>0</v>
      </c>
      <c r="M120">
        <v>0</v>
      </c>
      <c r="N120">
        <v>3</v>
      </c>
      <c r="O120">
        <v>1</v>
      </c>
      <c r="P120">
        <v>0</v>
      </c>
      <c r="Q120">
        <v>1</v>
      </c>
      <c r="R120">
        <v>1</v>
      </c>
      <c r="S120">
        <v>0</v>
      </c>
      <c r="T120">
        <v>2</v>
      </c>
      <c r="U120" t="s">
        <v>40</v>
      </c>
      <c r="V120" t="s">
        <v>40</v>
      </c>
      <c r="W120" t="s">
        <v>40</v>
      </c>
      <c r="X120" t="s">
        <v>40</v>
      </c>
      <c r="Y120">
        <v>0</v>
      </c>
      <c r="Z120" t="s">
        <v>40</v>
      </c>
      <c r="AA120" t="s">
        <v>40</v>
      </c>
      <c r="AB120" t="s">
        <v>40</v>
      </c>
      <c r="AC120" t="s">
        <v>40</v>
      </c>
      <c r="AD120" t="s">
        <v>40</v>
      </c>
      <c r="AE120" t="s">
        <v>40</v>
      </c>
      <c r="AF120" t="s">
        <v>40</v>
      </c>
      <c r="AG120" t="s">
        <v>40</v>
      </c>
      <c r="AH120" t="s">
        <v>40</v>
      </c>
      <c r="AI120" t="s">
        <v>40</v>
      </c>
      <c r="AJ120" t="s">
        <v>40</v>
      </c>
      <c r="AK120">
        <v>0</v>
      </c>
      <c r="AL120" t="s">
        <v>40</v>
      </c>
      <c r="AM120" t="s">
        <v>40</v>
      </c>
      <c r="AN120" t="s">
        <v>40</v>
      </c>
    </row>
    <row r="121" spans="1:40" x14ac:dyDescent="0.25">
      <c r="A121" t="s">
        <v>84</v>
      </c>
      <c r="B121" s="1">
        <v>41091</v>
      </c>
      <c r="C121" s="1">
        <v>42917</v>
      </c>
      <c r="D121">
        <v>0</v>
      </c>
      <c r="E121">
        <v>0</v>
      </c>
      <c r="F121">
        <v>1</v>
      </c>
      <c r="G121">
        <v>0</v>
      </c>
      <c r="H121">
        <v>0</v>
      </c>
      <c r="I121">
        <v>0</v>
      </c>
      <c r="J121">
        <v>0</v>
      </c>
      <c r="K121">
        <v>0</v>
      </c>
      <c r="L121">
        <v>0</v>
      </c>
      <c r="M121">
        <v>0</v>
      </c>
      <c r="N121">
        <v>1</v>
      </c>
      <c r="O121">
        <v>1</v>
      </c>
      <c r="P121">
        <v>0</v>
      </c>
      <c r="Q121">
        <v>1</v>
      </c>
      <c r="R121">
        <v>1</v>
      </c>
      <c r="S121">
        <v>0</v>
      </c>
      <c r="T121">
        <v>1</v>
      </c>
      <c r="U121">
        <v>0</v>
      </c>
      <c r="V121">
        <v>0</v>
      </c>
      <c r="W121">
        <v>0</v>
      </c>
      <c r="X121">
        <v>1</v>
      </c>
      <c r="Y121">
        <v>0</v>
      </c>
      <c r="Z121" t="s">
        <v>40</v>
      </c>
      <c r="AA121" t="s">
        <v>40</v>
      </c>
      <c r="AB121" t="s">
        <v>40</v>
      </c>
      <c r="AC121" t="s">
        <v>40</v>
      </c>
      <c r="AD121" t="s">
        <v>40</v>
      </c>
      <c r="AE121" t="s">
        <v>40</v>
      </c>
      <c r="AF121" t="s">
        <v>40</v>
      </c>
      <c r="AG121" t="s">
        <v>40</v>
      </c>
      <c r="AH121" t="s">
        <v>40</v>
      </c>
      <c r="AI121" t="s">
        <v>40</v>
      </c>
      <c r="AJ121" t="s">
        <v>40</v>
      </c>
      <c r="AK121">
        <v>1</v>
      </c>
      <c r="AL121">
        <v>0</v>
      </c>
      <c r="AM121">
        <v>0</v>
      </c>
      <c r="AN121">
        <v>0</v>
      </c>
    </row>
    <row r="122" spans="1:40" x14ac:dyDescent="0.25">
      <c r="A122" t="s">
        <v>85</v>
      </c>
      <c r="B122" s="1">
        <v>41091</v>
      </c>
      <c r="C122" s="1">
        <v>42917</v>
      </c>
      <c r="D122">
        <v>0</v>
      </c>
      <c r="E122">
        <v>0</v>
      </c>
      <c r="F122">
        <v>0</v>
      </c>
      <c r="G122">
        <v>1</v>
      </c>
      <c r="H122">
        <v>0</v>
      </c>
      <c r="I122">
        <v>0</v>
      </c>
      <c r="J122">
        <v>0</v>
      </c>
      <c r="K122">
        <v>0</v>
      </c>
      <c r="L122">
        <v>0</v>
      </c>
      <c r="M122">
        <v>0</v>
      </c>
      <c r="N122">
        <v>1</v>
      </c>
      <c r="O122">
        <v>1</v>
      </c>
      <c r="P122">
        <v>0</v>
      </c>
      <c r="Q122">
        <v>0</v>
      </c>
      <c r="R122">
        <v>1</v>
      </c>
      <c r="S122">
        <v>1</v>
      </c>
      <c r="T122">
        <v>1</v>
      </c>
      <c r="U122">
        <v>1</v>
      </c>
      <c r="V122">
        <v>0</v>
      </c>
      <c r="W122">
        <v>0</v>
      </c>
      <c r="X122">
        <v>0</v>
      </c>
      <c r="Y122">
        <v>0</v>
      </c>
      <c r="Z122" t="s">
        <v>40</v>
      </c>
      <c r="AA122" t="s">
        <v>40</v>
      </c>
      <c r="AB122" t="s">
        <v>40</v>
      </c>
      <c r="AC122" t="s">
        <v>40</v>
      </c>
      <c r="AD122" t="s">
        <v>40</v>
      </c>
      <c r="AE122" t="s">
        <v>40</v>
      </c>
      <c r="AF122" t="s">
        <v>40</v>
      </c>
      <c r="AG122" t="s">
        <v>40</v>
      </c>
      <c r="AH122" t="s">
        <v>40</v>
      </c>
      <c r="AI122" t="s">
        <v>40</v>
      </c>
      <c r="AJ122" t="s">
        <v>40</v>
      </c>
      <c r="AK122">
        <v>1</v>
      </c>
      <c r="AL122">
        <v>1</v>
      </c>
      <c r="AM122">
        <v>0</v>
      </c>
      <c r="AN122">
        <v>0</v>
      </c>
    </row>
    <row r="123" spans="1:40" x14ac:dyDescent="0.25">
      <c r="A123" t="s">
        <v>86</v>
      </c>
      <c r="B123" s="1">
        <v>41091</v>
      </c>
      <c r="C123" s="1">
        <v>42551</v>
      </c>
      <c r="D123">
        <v>0</v>
      </c>
      <c r="E123">
        <v>0</v>
      </c>
      <c r="F123">
        <v>0</v>
      </c>
      <c r="G123">
        <v>1</v>
      </c>
      <c r="H123">
        <v>0</v>
      </c>
      <c r="I123">
        <v>0</v>
      </c>
      <c r="J123">
        <v>0</v>
      </c>
      <c r="K123">
        <v>0</v>
      </c>
      <c r="L123">
        <v>0</v>
      </c>
      <c r="M123">
        <v>0</v>
      </c>
      <c r="N123">
        <v>1</v>
      </c>
      <c r="O123">
        <v>1</v>
      </c>
      <c r="P123">
        <v>0</v>
      </c>
      <c r="Q123">
        <v>1</v>
      </c>
      <c r="R123">
        <v>1</v>
      </c>
      <c r="S123">
        <v>0</v>
      </c>
      <c r="T123">
        <v>2</v>
      </c>
      <c r="U123" t="s">
        <v>40</v>
      </c>
      <c r="V123" t="s">
        <v>40</v>
      </c>
      <c r="W123" t="s">
        <v>40</v>
      </c>
      <c r="X123" t="s">
        <v>40</v>
      </c>
      <c r="Y123">
        <v>1</v>
      </c>
      <c r="Z123">
        <v>0</v>
      </c>
      <c r="AA123">
        <v>0</v>
      </c>
      <c r="AB123" t="s">
        <v>40</v>
      </c>
      <c r="AC123" t="s">
        <v>40</v>
      </c>
      <c r="AD123" t="s">
        <v>40</v>
      </c>
      <c r="AE123">
        <v>1</v>
      </c>
      <c r="AF123">
        <v>0</v>
      </c>
      <c r="AG123">
        <v>1</v>
      </c>
      <c r="AH123">
        <v>1</v>
      </c>
      <c r="AI123">
        <v>0</v>
      </c>
      <c r="AJ123">
        <v>1</v>
      </c>
      <c r="AK123">
        <v>0</v>
      </c>
      <c r="AL123" t="s">
        <v>40</v>
      </c>
      <c r="AM123" t="s">
        <v>40</v>
      </c>
      <c r="AN123" t="s">
        <v>40</v>
      </c>
    </row>
    <row r="124" spans="1:40" x14ac:dyDescent="0.25">
      <c r="A124" t="s">
        <v>86</v>
      </c>
      <c r="B124" s="1">
        <v>42552</v>
      </c>
      <c r="C124" s="1">
        <v>42916</v>
      </c>
      <c r="D124">
        <v>0</v>
      </c>
      <c r="E124">
        <v>0</v>
      </c>
      <c r="F124">
        <v>0</v>
      </c>
      <c r="G124">
        <v>0</v>
      </c>
      <c r="H124">
        <v>0</v>
      </c>
      <c r="I124">
        <v>1</v>
      </c>
      <c r="J124">
        <v>0</v>
      </c>
      <c r="K124">
        <v>0</v>
      </c>
      <c r="L124">
        <v>0</v>
      </c>
      <c r="M124">
        <v>0</v>
      </c>
      <c r="N124">
        <v>2</v>
      </c>
      <c r="O124">
        <v>1</v>
      </c>
      <c r="P124">
        <v>0</v>
      </c>
      <c r="Q124">
        <v>1</v>
      </c>
      <c r="R124">
        <v>1</v>
      </c>
      <c r="S124">
        <v>0</v>
      </c>
      <c r="T124">
        <v>2</v>
      </c>
      <c r="U124" t="s">
        <v>40</v>
      </c>
      <c r="V124" t="s">
        <v>40</v>
      </c>
      <c r="W124" t="s">
        <v>40</v>
      </c>
      <c r="X124" t="s">
        <v>40</v>
      </c>
      <c r="Y124">
        <v>1</v>
      </c>
      <c r="Z124">
        <v>0</v>
      </c>
      <c r="AA124">
        <v>0</v>
      </c>
      <c r="AB124" t="s">
        <v>40</v>
      </c>
      <c r="AC124" t="s">
        <v>40</v>
      </c>
      <c r="AD124" t="s">
        <v>40</v>
      </c>
      <c r="AE124">
        <v>1</v>
      </c>
      <c r="AF124">
        <v>0</v>
      </c>
      <c r="AG124">
        <v>1</v>
      </c>
      <c r="AH124">
        <v>1</v>
      </c>
      <c r="AI124">
        <v>0</v>
      </c>
      <c r="AJ124">
        <v>1</v>
      </c>
      <c r="AK124">
        <v>0</v>
      </c>
      <c r="AL124" t="s">
        <v>40</v>
      </c>
      <c r="AM124" t="s">
        <v>40</v>
      </c>
      <c r="AN124" t="s">
        <v>40</v>
      </c>
    </row>
    <row r="125" spans="1:40" x14ac:dyDescent="0.25">
      <c r="A125" t="s">
        <v>86</v>
      </c>
      <c r="B125" s="1">
        <v>42917</v>
      </c>
      <c r="C125" s="1">
        <v>42917</v>
      </c>
      <c r="D125">
        <v>0</v>
      </c>
      <c r="E125">
        <v>0</v>
      </c>
      <c r="F125">
        <v>0</v>
      </c>
      <c r="G125">
        <v>0</v>
      </c>
      <c r="H125">
        <v>0</v>
      </c>
      <c r="I125">
        <v>1</v>
      </c>
      <c r="J125">
        <v>0</v>
      </c>
      <c r="K125">
        <v>0</v>
      </c>
      <c r="L125">
        <v>0</v>
      </c>
      <c r="M125">
        <v>0</v>
      </c>
      <c r="N125">
        <v>3</v>
      </c>
      <c r="O125">
        <v>1</v>
      </c>
      <c r="P125">
        <v>0</v>
      </c>
      <c r="Q125">
        <v>1</v>
      </c>
      <c r="R125">
        <v>1</v>
      </c>
      <c r="S125">
        <v>0</v>
      </c>
      <c r="T125">
        <v>1</v>
      </c>
      <c r="U125">
        <v>1</v>
      </c>
      <c r="V125">
        <v>1</v>
      </c>
      <c r="W125">
        <v>0</v>
      </c>
      <c r="X125">
        <v>0</v>
      </c>
      <c r="Y125">
        <v>1</v>
      </c>
      <c r="Z125">
        <v>0</v>
      </c>
      <c r="AA125">
        <v>0</v>
      </c>
      <c r="AB125" t="s">
        <v>40</v>
      </c>
      <c r="AC125" t="s">
        <v>40</v>
      </c>
      <c r="AD125" t="s">
        <v>40</v>
      </c>
      <c r="AE125">
        <v>1</v>
      </c>
      <c r="AF125">
        <v>0</v>
      </c>
      <c r="AG125">
        <v>1</v>
      </c>
      <c r="AH125">
        <v>1</v>
      </c>
      <c r="AI125">
        <v>0</v>
      </c>
      <c r="AJ125">
        <v>1</v>
      </c>
      <c r="AK125">
        <v>1</v>
      </c>
      <c r="AL125">
        <v>0</v>
      </c>
      <c r="AM125">
        <v>0</v>
      </c>
      <c r="AN125">
        <v>0</v>
      </c>
    </row>
    <row r="126" spans="1:40" x14ac:dyDescent="0.25">
      <c r="A126" t="s">
        <v>87</v>
      </c>
      <c r="B126" s="1">
        <v>41091</v>
      </c>
      <c r="C126" s="1">
        <v>42917</v>
      </c>
      <c r="D126">
        <v>0</v>
      </c>
      <c r="E126">
        <v>0</v>
      </c>
      <c r="F126">
        <v>0</v>
      </c>
      <c r="G126">
        <v>1</v>
      </c>
      <c r="H126">
        <v>0</v>
      </c>
      <c r="I126">
        <v>0</v>
      </c>
      <c r="J126">
        <v>0</v>
      </c>
      <c r="K126">
        <v>0</v>
      </c>
      <c r="L126">
        <v>0</v>
      </c>
      <c r="M126">
        <v>0</v>
      </c>
      <c r="N126">
        <v>1</v>
      </c>
      <c r="O126">
        <v>1</v>
      </c>
      <c r="P126">
        <v>0</v>
      </c>
      <c r="Q126">
        <v>0</v>
      </c>
      <c r="R126">
        <v>1</v>
      </c>
      <c r="S126">
        <v>0</v>
      </c>
      <c r="T126">
        <v>1</v>
      </c>
      <c r="U126">
        <v>1</v>
      </c>
      <c r="V126">
        <v>0</v>
      </c>
      <c r="W126">
        <v>0</v>
      </c>
      <c r="X126">
        <v>0</v>
      </c>
      <c r="Y126">
        <v>1</v>
      </c>
      <c r="Z126">
        <v>0</v>
      </c>
      <c r="AA126">
        <v>0</v>
      </c>
      <c r="AB126" t="s">
        <v>40</v>
      </c>
      <c r="AC126" t="s">
        <v>40</v>
      </c>
      <c r="AD126" t="s">
        <v>40</v>
      </c>
      <c r="AE126">
        <v>0</v>
      </c>
      <c r="AF126">
        <v>1</v>
      </c>
      <c r="AG126">
        <v>0</v>
      </c>
      <c r="AH126">
        <v>0</v>
      </c>
      <c r="AI126">
        <v>0</v>
      </c>
      <c r="AJ126">
        <v>0</v>
      </c>
      <c r="AK126">
        <v>1</v>
      </c>
      <c r="AL126">
        <v>0</v>
      </c>
      <c r="AM126">
        <v>0</v>
      </c>
      <c r="AN126">
        <v>0</v>
      </c>
    </row>
    <row r="127" spans="1:40" x14ac:dyDescent="0.25">
      <c r="A127" t="s">
        <v>88</v>
      </c>
      <c r="B127" s="1">
        <v>41091</v>
      </c>
      <c r="C127" s="1">
        <v>42917</v>
      </c>
      <c r="D127">
        <v>0</v>
      </c>
      <c r="E127">
        <v>0</v>
      </c>
      <c r="F127">
        <v>0</v>
      </c>
      <c r="G127">
        <v>1</v>
      </c>
      <c r="H127">
        <v>0</v>
      </c>
      <c r="I127">
        <v>0</v>
      </c>
      <c r="J127">
        <v>0</v>
      </c>
      <c r="K127">
        <v>0</v>
      </c>
      <c r="L127">
        <v>0</v>
      </c>
      <c r="M127">
        <v>0</v>
      </c>
      <c r="N127">
        <v>2</v>
      </c>
      <c r="O127">
        <v>1</v>
      </c>
      <c r="P127">
        <v>0</v>
      </c>
      <c r="Q127">
        <v>1</v>
      </c>
      <c r="R127">
        <v>1</v>
      </c>
      <c r="S127">
        <v>0</v>
      </c>
      <c r="T127">
        <v>2</v>
      </c>
      <c r="U127" t="s">
        <v>40</v>
      </c>
      <c r="V127" t="s">
        <v>40</v>
      </c>
      <c r="W127" t="s">
        <v>40</v>
      </c>
      <c r="X127" t="s">
        <v>40</v>
      </c>
      <c r="Y127">
        <v>0</v>
      </c>
      <c r="Z127" t="s">
        <v>40</v>
      </c>
      <c r="AA127" t="s">
        <v>40</v>
      </c>
      <c r="AB127" t="s">
        <v>40</v>
      </c>
      <c r="AC127" t="s">
        <v>40</v>
      </c>
      <c r="AD127" t="s">
        <v>40</v>
      </c>
      <c r="AE127" t="s">
        <v>40</v>
      </c>
      <c r="AF127" t="s">
        <v>40</v>
      </c>
      <c r="AG127" t="s">
        <v>40</v>
      </c>
      <c r="AH127" t="s">
        <v>40</v>
      </c>
      <c r="AI127" t="s">
        <v>40</v>
      </c>
      <c r="AJ127" t="s">
        <v>40</v>
      </c>
      <c r="AK127">
        <v>0</v>
      </c>
      <c r="AL127" t="s">
        <v>40</v>
      </c>
      <c r="AM127" t="s">
        <v>40</v>
      </c>
      <c r="AN127" t="s">
        <v>40</v>
      </c>
    </row>
    <row r="128" spans="1:40" x14ac:dyDescent="0.25">
      <c r="A128" t="s">
        <v>89</v>
      </c>
      <c r="B128" s="1">
        <v>41091</v>
      </c>
      <c r="C128" s="1">
        <v>42917</v>
      </c>
      <c r="D128">
        <v>0</v>
      </c>
      <c r="E128">
        <v>0</v>
      </c>
      <c r="F128">
        <v>1</v>
      </c>
      <c r="G128">
        <v>0</v>
      </c>
      <c r="H128">
        <v>0</v>
      </c>
      <c r="I128">
        <v>0</v>
      </c>
      <c r="J128">
        <v>0</v>
      </c>
      <c r="K128">
        <v>0</v>
      </c>
      <c r="L128">
        <v>0</v>
      </c>
      <c r="M128">
        <v>0</v>
      </c>
      <c r="N128">
        <v>1</v>
      </c>
      <c r="O128">
        <v>1</v>
      </c>
      <c r="P128">
        <v>0</v>
      </c>
      <c r="Q128">
        <v>0</v>
      </c>
      <c r="R128">
        <v>1</v>
      </c>
      <c r="S128">
        <v>1</v>
      </c>
      <c r="T128">
        <v>0</v>
      </c>
      <c r="U128" t="s">
        <v>40</v>
      </c>
      <c r="V128" t="s">
        <v>40</v>
      </c>
      <c r="W128" t="s">
        <v>40</v>
      </c>
      <c r="X128" t="s">
        <v>40</v>
      </c>
      <c r="Y128">
        <v>0</v>
      </c>
      <c r="Z128" t="s">
        <v>40</v>
      </c>
      <c r="AA128" t="s">
        <v>40</v>
      </c>
      <c r="AB128" t="s">
        <v>40</v>
      </c>
      <c r="AC128" t="s">
        <v>40</v>
      </c>
      <c r="AD128" t="s">
        <v>40</v>
      </c>
      <c r="AE128" t="s">
        <v>40</v>
      </c>
      <c r="AF128" t="s">
        <v>40</v>
      </c>
      <c r="AG128" t="s">
        <v>40</v>
      </c>
      <c r="AH128" t="s">
        <v>40</v>
      </c>
      <c r="AI128" t="s">
        <v>40</v>
      </c>
      <c r="AJ128" t="s">
        <v>40</v>
      </c>
      <c r="AK128">
        <v>0</v>
      </c>
      <c r="AL128" t="s">
        <v>40</v>
      </c>
      <c r="AM128" t="s">
        <v>40</v>
      </c>
      <c r="AN128" t="s">
        <v>40</v>
      </c>
    </row>
    <row r="129" spans="1:40" x14ac:dyDescent="0.25">
      <c r="A129" t="s">
        <v>90</v>
      </c>
      <c r="B129" s="1">
        <v>41091</v>
      </c>
      <c r="C129" s="1">
        <v>42917</v>
      </c>
      <c r="D129">
        <v>0</v>
      </c>
      <c r="E129">
        <v>0</v>
      </c>
      <c r="F129">
        <v>1</v>
      </c>
      <c r="G129">
        <v>0</v>
      </c>
      <c r="H129">
        <v>0</v>
      </c>
      <c r="I129">
        <v>0</v>
      </c>
      <c r="J129">
        <v>0</v>
      </c>
      <c r="K129">
        <v>0</v>
      </c>
      <c r="L129">
        <v>0</v>
      </c>
      <c r="M129">
        <v>0</v>
      </c>
      <c r="N129">
        <v>1</v>
      </c>
      <c r="O129">
        <v>1</v>
      </c>
      <c r="P129">
        <v>0</v>
      </c>
      <c r="Q129">
        <v>0</v>
      </c>
      <c r="R129">
        <v>1</v>
      </c>
      <c r="S129">
        <v>0</v>
      </c>
      <c r="T129">
        <v>2</v>
      </c>
      <c r="U129" t="s">
        <v>40</v>
      </c>
      <c r="V129" t="s">
        <v>40</v>
      </c>
      <c r="W129" t="s">
        <v>40</v>
      </c>
      <c r="X129" t="s">
        <v>40</v>
      </c>
      <c r="Y129">
        <v>0</v>
      </c>
      <c r="Z129" t="s">
        <v>40</v>
      </c>
      <c r="AA129" t="s">
        <v>40</v>
      </c>
      <c r="AB129" t="s">
        <v>40</v>
      </c>
      <c r="AC129" t="s">
        <v>40</v>
      </c>
      <c r="AD129" t="s">
        <v>40</v>
      </c>
      <c r="AE129" t="s">
        <v>40</v>
      </c>
      <c r="AF129" t="s">
        <v>40</v>
      </c>
      <c r="AG129" t="s">
        <v>40</v>
      </c>
      <c r="AH129" t="s">
        <v>40</v>
      </c>
      <c r="AI129" t="s">
        <v>40</v>
      </c>
      <c r="AJ129" t="s">
        <v>40</v>
      </c>
      <c r="AK129">
        <v>0</v>
      </c>
      <c r="AL129" t="s">
        <v>40</v>
      </c>
      <c r="AM129" t="s">
        <v>40</v>
      </c>
      <c r="AN129"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29"/>
  <sheetViews>
    <sheetView workbookViewId="0">
      <selection sqref="A1:XFD1"/>
    </sheetView>
  </sheetViews>
  <sheetFormatPr defaultRowHeight="15" x14ac:dyDescent="0.25"/>
  <cols>
    <col min="1" max="1" width="18.7109375" bestFit="1" customWidth="1"/>
    <col min="2" max="2" width="13.5703125" bestFit="1" customWidth="1"/>
    <col min="3" max="3" width="18.140625" bestFit="1" customWidth="1"/>
    <col min="4" max="4" width="18.42578125" bestFit="1" customWidth="1"/>
    <col min="5" max="5" width="27.42578125" bestFit="1" customWidth="1"/>
    <col min="6" max="6" width="27.28515625" bestFit="1" customWidth="1"/>
    <col min="7" max="7" width="11.42578125" bestFit="1" customWidth="1"/>
    <col min="8" max="8" width="20.42578125" bestFit="1" customWidth="1"/>
    <col min="9" max="9" width="20.28515625" bestFit="1" customWidth="1"/>
    <col min="10" max="10" width="10.28515625" bestFit="1" customWidth="1"/>
    <col min="11" max="11" width="59" bestFit="1" customWidth="1"/>
    <col min="12" max="12" width="255.7109375" bestFit="1" customWidth="1"/>
    <col min="13" max="13" width="66.5703125" bestFit="1" customWidth="1"/>
    <col min="14" max="14" width="53.28515625" bestFit="1" customWidth="1"/>
    <col min="15" max="15" width="255.7109375" bestFit="1" customWidth="1"/>
    <col min="16" max="16" width="11.140625" bestFit="1" customWidth="1"/>
    <col min="17" max="17" width="57.28515625" bestFit="1" customWidth="1"/>
    <col min="18" max="18" width="220.7109375" bestFit="1" customWidth="1"/>
    <col min="19" max="19" width="20.140625" bestFit="1" customWidth="1"/>
    <col min="20" max="20" width="73.42578125" bestFit="1" customWidth="1"/>
    <col min="21" max="21" width="255.7109375" bestFit="1" customWidth="1"/>
    <col min="22" max="22" width="175.7109375" bestFit="1" customWidth="1"/>
    <col min="23" max="23" width="91.85546875" bestFit="1" customWidth="1"/>
    <col min="24" max="24" width="255.7109375" bestFit="1" customWidth="1"/>
    <col min="25" max="25" width="7.7109375" bestFit="1" customWidth="1"/>
    <col min="26" max="26" width="118" bestFit="1" customWidth="1"/>
    <col min="27" max="27" width="255.7109375" bestFit="1" customWidth="1"/>
    <col min="28" max="28" width="10" bestFit="1" customWidth="1"/>
    <col min="29" max="30" width="255.7109375" bestFit="1" customWidth="1"/>
    <col min="31" max="31" width="9.7109375" bestFit="1" customWidth="1"/>
    <col min="32" max="32" width="53.140625" bestFit="1" customWidth="1"/>
    <col min="33" max="33" width="18.5703125" bestFit="1" customWidth="1"/>
    <col min="34" max="34" width="15.7109375" bestFit="1" customWidth="1"/>
    <col min="35" max="35" width="43.85546875" bestFit="1" customWidth="1"/>
    <col min="36" max="36" width="245.28515625" bestFit="1" customWidth="1"/>
    <col min="37" max="37" width="10.5703125" bestFit="1" customWidth="1"/>
    <col min="38" max="38" width="65.85546875" bestFit="1" customWidth="1"/>
    <col min="39" max="39" width="255.7109375" bestFit="1" customWidth="1"/>
    <col min="40" max="40" width="46.28515625" bestFit="1" customWidth="1"/>
    <col min="41" max="41" width="65.85546875" bestFit="1" customWidth="1"/>
    <col min="42" max="42" width="255.7109375" bestFit="1" customWidth="1"/>
    <col min="43" max="43" width="12.42578125" bestFit="1" customWidth="1"/>
    <col min="44" max="44" width="69.85546875" bestFit="1" customWidth="1"/>
    <col min="45" max="45" width="255.7109375" bestFit="1" customWidth="1"/>
    <col min="46" max="46" width="11" bestFit="1" customWidth="1"/>
    <col min="47" max="47" width="74.85546875" bestFit="1" customWidth="1"/>
    <col min="48" max="48" width="255.7109375" bestFit="1" customWidth="1"/>
    <col min="49" max="49" width="13.140625" bestFit="1" customWidth="1"/>
    <col min="50" max="50" width="69.85546875" bestFit="1" customWidth="1"/>
    <col min="51" max="51" width="22" bestFit="1" customWidth="1"/>
    <col min="52" max="52" width="11" bestFit="1" customWidth="1"/>
    <col min="53" max="53" width="24" bestFit="1" customWidth="1"/>
    <col min="54" max="54" width="88.42578125" bestFit="1" customWidth="1"/>
  </cols>
  <sheetData>
    <row r="1" spans="1:54" s="2" customFormat="1" x14ac:dyDescent="0.25">
      <c r="A1" s="2" t="s">
        <v>91</v>
      </c>
      <c r="B1" s="2" t="s">
        <v>0</v>
      </c>
      <c r="C1" s="2" t="s">
        <v>1</v>
      </c>
      <c r="D1" s="2" t="s">
        <v>487</v>
      </c>
      <c r="E1" s="2" t="s">
        <v>486</v>
      </c>
      <c r="F1" s="2" t="s">
        <v>485</v>
      </c>
      <c r="G1" s="2" t="s">
        <v>12</v>
      </c>
      <c r="H1" s="2" t="s">
        <v>484</v>
      </c>
      <c r="I1" s="2" t="s">
        <v>483</v>
      </c>
      <c r="J1" s="2" t="s">
        <v>13</v>
      </c>
      <c r="K1" s="2" t="s">
        <v>482</v>
      </c>
      <c r="L1" s="2" t="s">
        <v>481</v>
      </c>
      <c r="M1" s="2" t="s">
        <v>480</v>
      </c>
      <c r="N1" s="2" t="s">
        <v>479</v>
      </c>
      <c r="O1" s="2" t="s">
        <v>478</v>
      </c>
      <c r="P1" s="2" t="s">
        <v>17</v>
      </c>
      <c r="Q1" s="2" t="s">
        <v>477</v>
      </c>
      <c r="R1" s="2" t="s">
        <v>476</v>
      </c>
      <c r="S1" s="2" t="s">
        <v>18</v>
      </c>
      <c r="T1" s="2" t="s">
        <v>475</v>
      </c>
      <c r="U1" s="2" t="s">
        <v>474</v>
      </c>
      <c r="V1" s="2" t="s">
        <v>473</v>
      </c>
      <c r="W1" s="2" t="s">
        <v>472</v>
      </c>
      <c r="X1" s="2" t="s">
        <v>471</v>
      </c>
      <c r="Y1" s="2" t="s">
        <v>23</v>
      </c>
      <c r="Z1" s="2" t="s">
        <v>470</v>
      </c>
      <c r="AA1" s="2" t="s">
        <v>469</v>
      </c>
      <c r="AB1" s="2" t="s">
        <v>24</v>
      </c>
      <c r="AC1" s="2" t="s">
        <v>468</v>
      </c>
      <c r="AD1" s="2" t="s">
        <v>467</v>
      </c>
      <c r="AE1" s="2" t="s">
        <v>25</v>
      </c>
      <c r="AF1" s="2" t="s">
        <v>466</v>
      </c>
      <c r="AG1" s="2" t="s">
        <v>465</v>
      </c>
      <c r="AH1" s="2" t="s">
        <v>464</v>
      </c>
      <c r="AI1" s="2" t="s">
        <v>463</v>
      </c>
      <c r="AJ1" s="2" t="s">
        <v>462</v>
      </c>
      <c r="AK1" s="2" t="s">
        <v>29</v>
      </c>
      <c r="AL1" s="2" t="s">
        <v>461</v>
      </c>
      <c r="AM1" s="2" t="s">
        <v>460</v>
      </c>
      <c r="AN1" s="2" t="s">
        <v>459</v>
      </c>
      <c r="AO1" s="2" t="s">
        <v>458</v>
      </c>
      <c r="AP1" s="2" t="s">
        <v>457</v>
      </c>
      <c r="AQ1" s="2" t="s">
        <v>35</v>
      </c>
      <c r="AR1" s="2" t="s">
        <v>456</v>
      </c>
      <c r="AS1" s="2" t="s">
        <v>455</v>
      </c>
      <c r="AT1" s="2" t="s">
        <v>36</v>
      </c>
      <c r="AU1" s="2" t="s">
        <v>454</v>
      </c>
      <c r="AV1" s="2" t="s">
        <v>453</v>
      </c>
      <c r="AW1" s="2" t="s">
        <v>37</v>
      </c>
      <c r="AX1" s="2" t="s">
        <v>452</v>
      </c>
      <c r="AY1" s="2" t="s">
        <v>451</v>
      </c>
      <c r="AZ1" s="2" t="s">
        <v>38</v>
      </c>
      <c r="BA1" s="2" t="s">
        <v>450</v>
      </c>
      <c r="BB1" s="2" t="s">
        <v>449</v>
      </c>
    </row>
    <row r="2" spans="1:54" x14ac:dyDescent="0.25">
      <c r="A2" t="s">
        <v>39</v>
      </c>
      <c r="B2" s="1">
        <v>41091</v>
      </c>
      <c r="C2" s="1">
        <v>42917</v>
      </c>
      <c r="D2" t="str">
        <f>("Scott Burris")</f>
        <v>Scott Burris</v>
      </c>
      <c r="G2" t="str">
        <f>("1")</f>
        <v>1</v>
      </c>
      <c r="J2">
        <v>1</v>
      </c>
      <c r="K2" t="s">
        <v>447</v>
      </c>
      <c r="M2" t="str">
        <f>("Yes, needles, syringes, or hypodermic devices, Yes, injection or injecting")</f>
        <v>Yes, needles, syringes, or hypodermic devices, Yes, injection or injecting</v>
      </c>
      <c r="N2" t="s">
        <v>448</v>
      </c>
      <c r="P2">
        <v>0</v>
      </c>
      <c r="Q2" t="s">
        <v>447</v>
      </c>
      <c r="S2" t="str">
        <f>("No")</f>
        <v>No</v>
      </c>
      <c r="T2" t="s">
        <v>447</v>
      </c>
      <c r="Y2">
        <v>0</v>
      </c>
      <c r="AH2" t="str">
        <f>("")</f>
        <v/>
      </c>
      <c r="AN2" t="str">
        <f>("")</f>
        <v/>
      </c>
      <c r="AQ2">
        <v>0</v>
      </c>
    </row>
    <row r="3" spans="1:54" x14ac:dyDescent="0.25">
      <c r="A3" t="s">
        <v>41</v>
      </c>
      <c r="B3" s="1">
        <v>41091</v>
      </c>
      <c r="C3" s="1">
        <v>42917</v>
      </c>
      <c r="D3" t="str">
        <f>("Scott Burris")</f>
        <v>Scott Burris</v>
      </c>
      <c r="G3" t="str">
        <f>("1")</f>
        <v>1</v>
      </c>
      <c r="J3">
        <v>0</v>
      </c>
      <c r="L3" t="s">
        <v>446</v>
      </c>
      <c r="Y3">
        <v>0</v>
      </c>
      <c r="AH3" t="str">
        <f>("")</f>
        <v/>
      </c>
      <c r="AN3" t="str">
        <f>("")</f>
        <v/>
      </c>
      <c r="AQ3">
        <v>0</v>
      </c>
    </row>
    <row r="4" spans="1:54" x14ac:dyDescent="0.25">
      <c r="A4" t="s">
        <v>42</v>
      </c>
      <c r="B4" s="1">
        <v>41091</v>
      </c>
      <c r="C4" s="1">
        <v>42917</v>
      </c>
      <c r="D4" t="str">
        <f>("Scott Burris")</f>
        <v>Scott Burris</v>
      </c>
      <c r="G4" t="str">
        <f>("1")</f>
        <v>1</v>
      </c>
      <c r="J4">
        <v>1</v>
      </c>
      <c r="K4" t="s">
        <v>445</v>
      </c>
      <c r="M4" t="str">
        <f>("Yes, needles, syringes, or hypodermic devices, Yes, injection or injecting")</f>
        <v>Yes, needles, syringes, or hypodermic devices, Yes, injection or injecting</v>
      </c>
      <c r="P4">
        <v>0</v>
      </c>
      <c r="Q4" t="s">
        <v>445</v>
      </c>
      <c r="S4" t="str">
        <f>("No")</f>
        <v>No</v>
      </c>
      <c r="T4" t="s">
        <v>445</v>
      </c>
      <c r="V4" t="s">
        <v>123</v>
      </c>
      <c r="Y4">
        <v>0</v>
      </c>
      <c r="AH4" t="str">
        <f>("")</f>
        <v/>
      </c>
      <c r="AN4" t="str">
        <f>("")</f>
        <v/>
      </c>
      <c r="AQ4">
        <v>0</v>
      </c>
    </row>
    <row r="5" spans="1:54" x14ac:dyDescent="0.25">
      <c r="A5" t="s">
        <v>43</v>
      </c>
      <c r="B5" s="1">
        <v>40725</v>
      </c>
      <c r="C5" s="1">
        <v>40750</v>
      </c>
      <c r="D5" t="str">
        <f>("Scott Burris")</f>
        <v>Scott Burris</v>
      </c>
      <c r="G5" t="str">
        <f>("1")</f>
        <v>1</v>
      </c>
      <c r="J5">
        <v>1</v>
      </c>
      <c r="K5" t="s">
        <v>440</v>
      </c>
      <c r="M5" t="str">
        <f>("Yes, needles, syringes, or hypodermic devices, Yes, injection or injecting")</f>
        <v>Yes, needles, syringes, or hypodermic devices, Yes, injection or injecting</v>
      </c>
      <c r="N5" t="s">
        <v>442</v>
      </c>
      <c r="P5">
        <v>0</v>
      </c>
      <c r="Q5" t="s">
        <v>441</v>
      </c>
      <c r="S5" t="str">
        <f>("No")</f>
        <v>No</v>
      </c>
      <c r="T5" t="s">
        <v>440</v>
      </c>
      <c r="Y5">
        <v>0</v>
      </c>
      <c r="AH5" t="str">
        <f>("")</f>
        <v/>
      </c>
      <c r="AN5" t="str">
        <f>("")</f>
        <v/>
      </c>
      <c r="AQ5">
        <v>0</v>
      </c>
    </row>
    <row r="6" spans="1:54" x14ac:dyDescent="0.25">
      <c r="A6" t="s">
        <v>43</v>
      </c>
      <c r="B6" s="1">
        <v>40751</v>
      </c>
      <c r="C6" s="1">
        <v>42917</v>
      </c>
      <c r="D6" t="str">
        <f>("Scott Burris")</f>
        <v>Scott Burris</v>
      </c>
      <c r="G6" t="str">
        <f>("2")</f>
        <v>2</v>
      </c>
      <c r="J6">
        <v>1</v>
      </c>
      <c r="K6" t="s">
        <v>444</v>
      </c>
      <c r="L6" t="s">
        <v>443</v>
      </c>
      <c r="M6" t="str">
        <f>("Yes, needles, syringes, or hypodermic devices, Yes, injection or injecting")</f>
        <v>Yes, needles, syringes, or hypodermic devices, Yes, injection or injecting</v>
      </c>
      <c r="N6" t="s">
        <v>442</v>
      </c>
      <c r="P6">
        <v>0</v>
      </c>
      <c r="Q6" t="s">
        <v>441</v>
      </c>
      <c r="S6" t="str">
        <f>("No")</f>
        <v>No</v>
      </c>
      <c r="T6" t="s">
        <v>440</v>
      </c>
      <c r="Y6">
        <v>0</v>
      </c>
      <c r="AQ6">
        <v>0</v>
      </c>
    </row>
    <row r="7" spans="1:54" x14ac:dyDescent="0.25">
      <c r="A7" t="s">
        <v>44</v>
      </c>
      <c r="B7" s="1">
        <v>40909</v>
      </c>
      <c r="C7" s="1">
        <v>42004</v>
      </c>
      <c r="D7" t="str">
        <f>("Katie O'Malley")</f>
        <v>Katie O'Malley</v>
      </c>
      <c r="G7" t="str">
        <f>("1")</f>
        <v>1</v>
      </c>
      <c r="J7">
        <v>1</v>
      </c>
      <c r="K7" t="s">
        <v>439</v>
      </c>
      <c r="M7" t="str">
        <f>("Yes, needles, syringes, or hypodermic devices, Yes, injection or injecting")</f>
        <v>Yes, needles, syringes, or hypodermic devices, Yes, injection or injecting</v>
      </c>
      <c r="P7">
        <v>0</v>
      </c>
      <c r="Q7" t="s">
        <v>438</v>
      </c>
      <c r="S7" t="str">
        <f>("Yes")</f>
        <v>Yes</v>
      </c>
      <c r="T7" t="s">
        <v>437</v>
      </c>
      <c r="V7" t="str">
        <f>("For participants in syringe exchange programs, For people who acquire syringes from a pharmacy, For a limited number of syringes")</f>
        <v>For participants in syringe exchange programs, For people who acquire syringes from a pharmacy, For a limited number of syringes</v>
      </c>
      <c r="W7" t="s">
        <v>436</v>
      </c>
      <c r="Y7">
        <v>1</v>
      </c>
      <c r="Z7" t="s">
        <v>435</v>
      </c>
      <c r="AA7" t="s">
        <v>422</v>
      </c>
      <c r="AB7">
        <v>1</v>
      </c>
      <c r="AC7" t="s">
        <v>434</v>
      </c>
      <c r="AD7" t="s">
        <v>433</v>
      </c>
      <c r="AE7">
        <v>1</v>
      </c>
      <c r="AF7" t="s">
        <v>432</v>
      </c>
      <c r="AH7" t="str">
        <f>("Thirty or fewer")</f>
        <v>Thirty or fewer</v>
      </c>
      <c r="AI7" t="s">
        <v>429</v>
      </c>
      <c r="AJ7" t="s">
        <v>431</v>
      </c>
      <c r="AK7">
        <v>1</v>
      </c>
      <c r="AL7" t="s">
        <v>430</v>
      </c>
      <c r="AN7" t="str">
        <f>("Buyer must verify age is over 18")</f>
        <v>Buyer must verify age is over 18</v>
      </c>
      <c r="AO7" t="s">
        <v>429</v>
      </c>
      <c r="AQ7">
        <v>1</v>
      </c>
      <c r="AR7" t="s">
        <v>428</v>
      </c>
      <c r="AT7">
        <v>0</v>
      </c>
      <c r="AU7" t="s">
        <v>428</v>
      </c>
      <c r="AV7" t="s">
        <v>417</v>
      </c>
      <c r="AW7">
        <v>0</v>
      </c>
      <c r="AX7" t="s">
        <v>428</v>
      </c>
      <c r="AZ7">
        <v>0</v>
      </c>
    </row>
    <row r="8" spans="1:54" x14ac:dyDescent="0.25">
      <c r="A8" t="s">
        <v>44</v>
      </c>
      <c r="B8" s="1">
        <v>42005</v>
      </c>
      <c r="C8" s="1">
        <v>42917</v>
      </c>
      <c r="D8" t="str">
        <f>("Nicolas Wilhelm")</f>
        <v>Nicolas Wilhelm</v>
      </c>
      <c r="G8" t="str">
        <f>("2")</f>
        <v>2</v>
      </c>
      <c r="J8">
        <v>1</v>
      </c>
      <c r="K8" t="s">
        <v>427</v>
      </c>
      <c r="M8" t="str">
        <f>("Yes, needles, syringes, or hypodermic devices, Yes, injection or injecting")</f>
        <v>Yes, needles, syringes, or hypodermic devices, Yes, injection or injecting</v>
      </c>
      <c r="P8">
        <v>0</v>
      </c>
      <c r="Q8" t="s">
        <v>426</v>
      </c>
      <c r="S8" t="str">
        <f>("Yes")</f>
        <v>Yes</v>
      </c>
      <c r="T8" t="s">
        <v>425</v>
      </c>
      <c r="V8" t="str">
        <f>("For participants in syringe exchange programs, For people who acquire syringes from a pharmacy, For a limited number of syringes")</f>
        <v>For participants in syringe exchange programs, For people who acquire syringes from a pharmacy, For a limited number of syringes</v>
      </c>
      <c r="W8" t="s">
        <v>424</v>
      </c>
      <c r="Y8">
        <v>1</v>
      </c>
      <c r="Z8" t="s">
        <v>423</v>
      </c>
      <c r="AA8" t="s">
        <v>422</v>
      </c>
      <c r="AB8">
        <v>0</v>
      </c>
      <c r="AC8" t="s">
        <v>421</v>
      </c>
      <c r="AD8" t="s">
        <v>420</v>
      </c>
      <c r="AE8">
        <v>0</v>
      </c>
      <c r="AH8" t="str">
        <f>("")</f>
        <v/>
      </c>
      <c r="AK8">
        <v>1</v>
      </c>
      <c r="AL8" t="s">
        <v>419</v>
      </c>
      <c r="AN8" t="str">
        <f>("Buyer must verify age is over 18")</f>
        <v>Buyer must verify age is over 18</v>
      </c>
      <c r="AO8" t="s">
        <v>418</v>
      </c>
      <c r="AQ8">
        <v>1</v>
      </c>
      <c r="AR8" t="s">
        <v>416</v>
      </c>
      <c r="AT8">
        <v>0</v>
      </c>
      <c r="AU8" t="s">
        <v>416</v>
      </c>
      <c r="AV8" t="s">
        <v>417</v>
      </c>
      <c r="AW8">
        <v>0</v>
      </c>
      <c r="AX8" t="s">
        <v>416</v>
      </c>
      <c r="AZ8">
        <v>0</v>
      </c>
    </row>
    <row r="9" spans="1:54" x14ac:dyDescent="0.25">
      <c r="A9" t="s">
        <v>45</v>
      </c>
      <c r="B9" s="1">
        <v>41091</v>
      </c>
      <c r="C9" s="1">
        <v>41403</v>
      </c>
      <c r="D9" t="str">
        <f>("Katie O'Malley")</f>
        <v>Katie O'Malley</v>
      </c>
      <c r="G9" t="str">
        <f>("1")</f>
        <v>1</v>
      </c>
      <c r="J9">
        <v>1</v>
      </c>
      <c r="K9" t="s">
        <v>413</v>
      </c>
      <c r="M9" t="str">
        <f>("Yes, injection or injecting")</f>
        <v>Yes, injection or injecting</v>
      </c>
      <c r="P9">
        <v>0</v>
      </c>
      <c r="Q9" t="s">
        <v>412</v>
      </c>
      <c r="S9" t="str">
        <f>("Yes")</f>
        <v>Yes</v>
      </c>
      <c r="T9" t="s">
        <v>411</v>
      </c>
      <c r="U9" t="s">
        <v>415</v>
      </c>
      <c r="V9" t="str">
        <f>("For participants in syringe exchange programs")</f>
        <v>For participants in syringe exchange programs</v>
      </c>
      <c r="W9" t="s">
        <v>411</v>
      </c>
      <c r="Y9">
        <v>0</v>
      </c>
      <c r="AH9" t="str">
        <f>("")</f>
        <v/>
      </c>
      <c r="AI9" t="s">
        <v>414</v>
      </c>
      <c r="AN9" t="str">
        <f>("")</f>
        <v/>
      </c>
      <c r="AQ9">
        <v>1</v>
      </c>
      <c r="AR9" t="s">
        <v>410</v>
      </c>
      <c r="AT9">
        <v>1</v>
      </c>
      <c r="AU9" t="s">
        <v>409</v>
      </c>
      <c r="AV9" t="s">
        <v>408</v>
      </c>
      <c r="AW9">
        <v>0</v>
      </c>
      <c r="AZ9">
        <v>0</v>
      </c>
    </row>
    <row r="10" spans="1:54" x14ac:dyDescent="0.25">
      <c r="A10" t="s">
        <v>45</v>
      </c>
      <c r="B10" s="1">
        <v>41404</v>
      </c>
      <c r="C10" s="1">
        <v>42185</v>
      </c>
      <c r="D10" t="str">
        <f>("Katie O'Malley")</f>
        <v>Katie O'Malley</v>
      </c>
      <c r="G10" t="str">
        <f>("2")</f>
        <v>2</v>
      </c>
      <c r="J10">
        <v>1</v>
      </c>
      <c r="K10" t="s">
        <v>413</v>
      </c>
      <c r="M10" t="str">
        <f>("Yes, injection or injecting")</f>
        <v>Yes, injection or injecting</v>
      </c>
      <c r="P10">
        <v>0</v>
      </c>
      <c r="Q10" t="s">
        <v>412</v>
      </c>
      <c r="S10" t="str">
        <f>("Yes")</f>
        <v>Yes</v>
      </c>
      <c r="T10" t="s">
        <v>411</v>
      </c>
      <c r="V10" t="str">
        <f>("For participants in syringe exchange programs")</f>
        <v>For participants in syringe exchange programs</v>
      </c>
      <c r="W10" t="s">
        <v>411</v>
      </c>
      <c r="Y10">
        <v>0</v>
      </c>
      <c r="AN10" t="str">
        <f>("")</f>
        <v/>
      </c>
      <c r="AQ10">
        <v>1</v>
      </c>
      <c r="AR10" t="s">
        <v>410</v>
      </c>
      <c r="AT10">
        <v>1</v>
      </c>
      <c r="AU10" t="s">
        <v>409</v>
      </c>
      <c r="AV10" t="s">
        <v>408</v>
      </c>
      <c r="AW10">
        <v>0</v>
      </c>
      <c r="AZ10">
        <v>0</v>
      </c>
    </row>
    <row r="11" spans="1:54" x14ac:dyDescent="0.25">
      <c r="A11" t="s">
        <v>45</v>
      </c>
      <c r="B11" s="1">
        <v>42186</v>
      </c>
      <c r="C11" s="1">
        <v>42884</v>
      </c>
      <c r="D11" t="str">
        <f>("Nicolas Wilhelm")</f>
        <v>Nicolas Wilhelm</v>
      </c>
      <c r="G11" t="str">
        <f>("3")</f>
        <v>3</v>
      </c>
      <c r="J11">
        <v>1</v>
      </c>
      <c r="K11" t="s">
        <v>407</v>
      </c>
      <c r="M11" t="str">
        <f>("Yes, injection or injecting")</f>
        <v>Yes, injection or injecting</v>
      </c>
      <c r="P11">
        <v>0</v>
      </c>
      <c r="Q11" t="s">
        <v>406</v>
      </c>
      <c r="S11" t="str">
        <f>("Yes")</f>
        <v>Yes</v>
      </c>
      <c r="T11" t="s">
        <v>405</v>
      </c>
      <c r="V11" t="str">
        <f>("For participants in syringe exchange programs")</f>
        <v>For participants in syringe exchange programs</v>
      </c>
      <c r="W11" t="s">
        <v>405</v>
      </c>
      <c r="Y11">
        <v>0</v>
      </c>
      <c r="AQ11">
        <v>1</v>
      </c>
      <c r="AR11" t="s">
        <v>404</v>
      </c>
      <c r="AT11">
        <v>1</v>
      </c>
      <c r="AU11" t="s">
        <v>403</v>
      </c>
      <c r="AW11">
        <v>0</v>
      </c>
      <c r="AZ11">
        <v>0</v>
      </c>
      <c r="BA11" t="s">
        <v>403</v>
      </c>
    </row>
    <row r="12" spans="1:54" x14ac:dyDescent="0.25">
      <c r="A12" t="s">
        <v>45</v>
      </c>
      <c r="B12" s="1">
        <v>42885</v>
      </c>
      <c r="C12" s="1">
        <v>42917</v>
      </c>
      <c r="D12" t="str">
        <f>("Nicolas Wilhelm")</f>
        <v>Nicolas Wilhelm</v>
      </c>
      <c r="G12" t="str">
        <f>("4")</f>
        <v>4</v>
      </c>
      <c r="J12">
        <v>1</v>
      </c>
      <c r="K12" t="s">
        <v>407</v>
      </c>
      <c r="M12" t="str">
        <f>("Yes, injection or injecting")</f>
        <v>Yes, injection or injecting</v>
      </c>
      <c r="P12">
        <v>0</v>
      </c>
      <c r="Q12" t="s">
        <v>406</v>
      </c>
      <c r="S12" t="str">
        <f>("Yes")</f>
        <v>Yes</v>
      </c>
      <c r="T12" t="s">
        <v>405</v>
      </c>
      <c r="V12" t="str">
        <f>("For participants in syringe exchange programs")</f>
        <v>For participants in syringe exchange programs</v>
      </c>
      <c r="W12" t="s">
        <v>405</v>
      </c>
      <c r="Y12">
        <v>0</v>
      </c>
      <c r="AQ12">
        <v>1</v>
      </c>
      <c r="AR12" t="s">
        <v>404</v>
      </c>
      <c r="AT12">
        <v>1</v>
      </c>
      <c r="AU12" t="s">
        <v>403</v>
      </c>
      <c r="AW12">
        <v>0</v>
      </c>
      <c r="AZ12">
        <v>0</v>
      </c>
      <c r="BA12" t="s">
        <v>403</v>
      </c>
    </row>
    <row r="13" spans="1:54" x14ac:dyDescent="0.25">
      <c r="A13" t="s">
        <v>46</v>
      </c>
      <c r="B13" s="1">
        <v>41091</v>
      </c>
      <c r="C13" s="1">
        <v>42185</v>
      </c>
      <c r="D13" t="str">
        <f>("Katie O'Malley")</f>
        <v>Katie O'Malley</v>
      </c>
      <c r="G13" t="str">
        <f>("1")</f>
        <v>1</v>
      </c>
      <c r="J13">
        <v>1</v>
      </c>
      <c r="K13" t="s">
        <v>401</v>
      </c>
      <c r="M13" t="str">
        <f>("No")</f>
        <v>No</v>
      </c>
      <c r="P13">
        <v>0</v>
      </c>
      <c r="Q13" t="s">
        <v>400</v>
      </c>
      <c r="S13" t="str">
        <f>("Not defined as illegal")</f>
        <v>Not defined as illegal</v>
      </c>
      <c r="T13" t="s">
        <v>400</v>
      </c>
      <c r="V13" t="str">
        <f>("")</f>
        <v/>
      </c>
      <c r="X13" t="s">
        <v>402</v>
      </c>
      <c r="Y13">
        <v>1</v>
      </c>
      <c r="Z13" t="s">
        <v>398</v>
      </c>
      <c r="AA13" t="s">
        <v>399</v>
      </c>
      <c r="AB13">
        <v>1</v>
      </c>
      <c r="AC13" t="s">
        <v>398</v>
      </c>
      <c r="AD13" t="s">
        <v>397</v>
      </c>
      <c r="AE13">
        <v>1</v>
      </c>
      <c r="AF13" t="s">
        <v>396</v>
      </c>
      <c r="AH13" t="str">
        <f>("Ten or fewer")</f>
        <v>Ten or fewer</v>
      </c>
      <c r="AI13" t="s">
        <v>396</v>
      </c>
      <c r="AK13">
        <v>0</v>
      </c>
      <c r="AL13" t="s">
        <v>396</v>
      </c>
      <c r="AN13" t="str">
        <f>("No information is required")</f>
        <v>No information is required</v>
      </c>
      <c r="AP13" t="s">
        <v>395</v>
      </c>
      <c r="AQ13">
        <v>1</v>
      </c>
      <c r="AR13" t="s">
        <v>394</v>
      </c>
      <c r="AT13">
        <v>0</v>
      </c>
      <c r="AW13">
        <v>1</v>
      </c>
      <c r="AX13" t="s">
        <v>394</v>
      </c>
      <c r="AZ13">
        <v>1</v>
      </c>
      <c r="BA13" t="s">
        <v>394</v>
      </c>
    </row>
    <row r="14" spans="1:54" x14ac:dyDescent="0.25">
      <c r="A14" t="s">
        <v>46</v>
      </c>
      <c r="B14" s="1">
        <v>42186</v>
      </c>
      <c r="C14" s="1">
        <v>42643</v>
      </c>
      <c r="D14" t="str">
        <f>("Nicolas Wilhelm")</f>
        <v>Nicolas Wilhelm</v>
      </c>
      <c r="G14" t="str">
        <f>("2")</f>
        <v>2</v>
      </c>
      <c r="J14">
        <v>1</v>
      </c>
      <c r="K14" t="s">
        <v>401</v>
      </c>
      <c r="M14" t="str">
        <f>("No")</f>
        <v>No</v>
      </c>
      <c r="P14">
        <v>0</v>
      </c>
      <c r="Q14" t="s">
        <v>400</v>
      </c>
      <c r="S14" t="str">
        <f>("Not defined as illegal")</f>
        <v>Not defined as illegal</v>
      </c>
      <c r="T14" t="s">
        <v>400</v>
      </c>
      <c r="Y14">
        <v>1</v>
      </c>
      <c r="Z14" t="s">
        <v>398</v>
      </c>
      <c r="AA14" t="s">
        <v>399</v>
      </c>
      <c r="AB14">
        <v>1</v>
      </c>
      <c r="AC14" t="s">
        <v>398</v>
      </c>
      <c r="AD14" t="s">
        <v>397</v>
      </c>
      <c r="AE14">
        <v>1</v>
      </c>
      <c r="AF14" t="s">
        <v>396</v>
      </c>
      <c r="AH14" t="str">
        <f>("Ten or fewer")</f>
        <v>Ten or fewer</v>
      </c>
      <c r="AI14" t="s">
        <v>396</v>
      </c>
      <c r="AK14">
        <v>0</v>
      </c>
      <c r="AL14" t="s">
        <v>396</v>
      </c>
      <c r="AN14" t="str">
        <f>("No information is required")</f>
        <v>No information is required</v>
      </c>
      <c r="AP14" t="s">
        <v>395</v>
      </c>
      <c r="AQ14">
        <v>1</v>
      </c>
      <c r="AR14" t="s">
        <v>394</v>
      </c>
      <c r="AT14">
        <v>0</v>
      </c>
      <c r="AW14">
        <v>1</v>
      </c>
      <c r="AX14" t="s">
        <v>394</v>
      </c>
      <c r="AZ14">
        <v>1</v>
      </c>
      <c r="BA14" t="s">
        <v>394</v>
      </c>
    </row>
    <row r="15" spans="1:54" x14ac:dyDescent="0.25">
      <c r="A15" t="s">
        <v>46</v>
      </c>
      <c r="B15" s="1">
        <v>42644</v>
      </c>
      <c r="C15" s="1">
        <v>42916</v>
      </c>
      <c r="D15" t="str">
        <f>("Nicolas Wilhelm")</f>
        <v>Nicolas Wilhelm</v>
      </c>
      <c r="G15" t="str">
        <f>("3")</f>
        <v>3</v>
      </c>
      <c r="J15">
        <v>1</v>
      </c>
      <c r="K15" t="s">
        <v>401</v>
      </c>
      <c r="M15" t="str">
        <f>("No")</f>
        <v>No</v>
      </c>
      <c r="P15">
        <v>0</v>
      </c>
      <c r="Q15" t="s">
        <v>400</v>
      </c>
      <c r="S15" t="str">
        <f>("Not defined as illegal")</f>
        <v>Not defined as illegal</v>
      </c>
      <c r="T15" t="s">
        <v>400</v>
      </c>
      <c r="Y15">
        <v>1</v>
      </c>
      <c r="Z15" t="s">
        <v>398</v>
      </c>
      <c r="AA15" t="s">
        <v>399</v>
      </c>
      <c r="AB15">
        <v>1</v>
      </c>
      <c r="AC15" t="s">
        <v>398</v>
      </c>
      <c r="AD15" t="s">
        <v>397</v>
      </c>
      <c r="AE15">
        <v>1</v>
      </c>
      <c r="AF15" t="s">
        <v>396</v>
      </c>
      <c r="AH15" t="str">
        <f>("Ten or fewer")</f>
        <v>Ten or fewer</v>
      </c>
      <c r="AI15" t="s">
        <v>396</v>
      </c>
      <c r="AK15">
        <v>0</v>
      </c>
      <c r="AL15" t="s">
        <v>396</v>
      </c>
      <c r="AN15" t="str">
        <f>("No information is required")</f>
        <v>No information is required</v>
      </c>
      <c r="AP15" t="s">
        <v>395</v>
      </c>
      <c r="AQ15">
        <v>1</v>
      </c>
      <c r="AR15" t="s">
        <v>394</v>
      </c>
      <c r="AT15">
        <v>0</v>
      </c>
      <c r="AW15">
        <v>1</v>
      </c>
      <c r="AX15" t="s">
        <v>394</v>
      </c>
      <c r="AZ15">
        <v>1</v>
      </c>
      <c r="BA15" t="s">
        <v>394</v>
      </c>
    </row>
    <row r="16" spans="1:54" x14ac:dyDescent="0.25">
      <c r="A16" t="s">
        <v>46</v>
      </c>
      <c r="B16" s="1">
        <v>42917</v>
      </c>
      <c r="C16" s="1">
        <v>42917</v>
      </c>
      <c r="D16" t="str">
        <f>("Adrienne Ghorashi")</f>
        <v>Adrienne Ghorashi</v>
      </c>
      <c r="G16" t="str">
        <f>("4")</f>
        <v>4</v>
      </c>
      <c r="J16">
        <v>1</v>
      </c>
      <c r="K16" t="s">
        <v>401</v>
      </c>
      <c r="M16" t="str">
        <f>("No")</f>
        <v>No</v>
      </c>
      <c r="P16">
        <v>0</v>
      </c>
      <c r="Q16" t="s">
        <v>400</v>
      </c>
      <c r="S16" t="str">
        <f>("Not defined as illegal")</f>
        <v>Not defined as illegal</v>
      </c>
      <c r="T16" t="s">
        <v>400</v>
      </c>
      <c r="Y16">
        <v>1</v>
      </c>
      <c r="Z16" t="s">
        <v>398</v>
      </c>
      <c r="AA16" t="s">
        <v>399</v>
      </c>
      <c r="AB16">
        <v>1</v>
      </c>
      <c r="AC16" t="s">
        <v>398</v>
      </c>
      <c r="AD16" t="s">
        <v>397</v>
      </c>
      <c r="AE16">
        <v>1</v>
      </c>
      <c r="AF16" t="s">
        <v>396</v>
      </c>
      <c r="AH16" t="str">
        <f>("Ten or fewer")</f>
        <v>Ten or fewer</v>
      </c>
      <c r="AI16" t="s">
        <v>396</v>
      </c>
      <c r="AK16">
        <v>0</v>
      </c>
      <c r="AL16" t="s">
        <v>396</v>
      </c>
      <c r="AN16" t="str">
        <f>("No information is required")</f>
        <v>No information is required</v>
      </c>
      <c r="AP16" t="s">
        <v>395</v>
      </c>
      <c r="AQ16">
        <v>1</v>
      </c>
      <c r="AR16" t="s">
        <v>394</v>
      </c>
      <c r="AT16">
        <v>0</v>
      </c>
      <c r="AW16">
        <v>0</v>
      </c>
      <c r="AZ16">
        <v>1</v>
      </c>
      <c r="BA16" t="s">
        <v>394</v>
      </c>
    </row>
    <row r="17" spans="1:53" x14ac:dyDescent="0.25">
      <c r="A17" t="s">
        <v>47</v>
      </c>
      <c r="B17" s="1">
        <v>41091</v>
      </c>
      <c r="C17" s="1">
        <v>41454</v>
      </c>
      <c r="D17" t="str">
        <f>("Katie O'Malley")</f>
        <v>Katie O'Malley</v>
      </c>
      <c r="G17" t="str">
        <f>("1")</f>
        <v>1</v>
      </c>
      <c r="J17">
        <v>1</v>
      </c>
      <c r="K17" t="s">
        <v>392</v>
      </c>
      <c r="M17" t="str">
        <f>("Yes, needles, syringes, or hypodermic devices, Yes, injection or injecting")</f>
        <v>Yes, needles, syringes, or hypodermic devices, Yes, injection or injecting</v>
      </c>
      <c r="P17">
        <v>0</v>
      </c>
      <c r="Q17" t="s">
        <v>391</v>
      </c>
      <c r="S17" t="str">
        <f>("Yes")</f>
        <v>Yes</v>
      </c>
      <c r="T17" t="s">
        <v>393</v>
      </c>
      <c r="V17" t="str">
        <f>("For participants in syringe exchange programs")</f>
        <v>For participants in syringe exchange programs</v>
      </c>
      <c r="W17" t="s">
        <v>386</v>
      </c>
      <c r="Y17">
        <v>1</v>
      </c>
      <c r="Z17" t="s">
        <v>388</v>
      </c>
      <c r="AB17">
        <v>1</v>
      </c>
      <c r="AC17" t="s">
        <v>388</v>
      </c>
      <c r="AE17">
        <v>0</v>
      </c>
      <c r="AH17" t="str">
        <f>("")</f>
        <v/>
      </c>
      <c r="AK17">
        <v>1</v>
      </c>
      <c r="AL17" t="s">
        <v>389</v>
      </c>
      <c r="AN17" t="str">
        <f>("Buyer's name, Buyer's address")</f>
        <v>Buyer's name, Buyer's address</v>
      </c>
      <c r="AO17" t="s">
        <v>388</v>
      </c>
      <c r="AQ17">
        <v>1</v>
      </c>
      <c r="AR17" t="s">
        <v>387</v>
      </c>
      <c r="AT17">
        <v>0</v>
      </c>
      <c r="AW17">
        <v>1</v>
      </c>
      <c r="AX17" t="s">
        <v>386</v>
      </c>
      <c r="AZ17">
        <v>0</v>
      </c>
      <c r="BA17" t="s">
        <v>386</v>
      </c>
    </row>
    <row r="18" spans="1:53" x14ac:dyDescent="0.25">
      <c r="A18" t="s">
        <v>47</v>
      </c>
      <c r="B18" s="1">
        <v>41455</v>
      </c>
      <c r="C18" s="1">
        <v>41739</v>
      </c>
      <c r="D18" t="str">
        <f>("Scott Burris")</f>
        <v>Scott Burris</v>
      </c>
      <c r="G18" t="str">
        <f>("2")</f>
        <v>2</v>
      </c>
      <c r="J18">
        <v>1</v>
      </c>
      <c r="K18" t="s">
        <v>392</v>
      </c>
      <c r="M18" t="str">
        <f>("Yes, needles, syringes, or hypodermic devices, Yes, injection or injecting")</f>
        <v>Yes, needles, syringes, or hypodermic devices, Yes, injection or injecting</v>
      </c>
      <c r="P18">
        <v>0</v>
      </c>
      <c r="Q18" t="s">
        <v>391</v>
      </c>
      <c r="S18" t="str">
        <f>("Yes")</f>
        <v>Yes</v>
      </c>
      <c r="T18" t="s">
        <v>393</v>
      </c>
      <c r="V18" t="str">
        <f>("For participants in syringe exchange programs")</f>
        <v>For participants in syringe exchange programs</v>
      </c>
      <c r="W18" t="s">
        <v>386</v>
      </c>
      <c r="Y18">
        <v>1</v>
      </c>
      <c r="Z18" t="s">
        <v>388</v>
      </c>
      <c r="AB18">
        <v>0</v>
      </c>
      <c r="AC18" t="s">
        <v>388</v>
      </c>
      <c r="AE18">
        <v>0</v>
      </c>
      <c r="AH18" t="str">
        <f>("")</f>
        <v/>
      </c>
      <c r="AK18">
        <v>1</v>
      </c>
      <c r="AL18" t="s">
        <v>389</v>
      </c>
      <c r="AN18" t="str">
        <f>("Buyer must verify age is over 18")</f>
        <v>Buyer must verify age is over 18</v>
      </c>
      <c r="AO18" t="s">
        <v>388</v>
      </c>
      <c r="AQ18">
        <v>1</v>
      </c>
      <c r="AR18" t="s">
        <v>387</v>
      </c>
      <c r="AT18">
        <v>0</v>
      </c>
      <c r="AW18">
        <v>1</v>
      </c>
      <c r="AX18" t="s">
        <v>386</v>
      </c>
      <c r="AZ18">
        <v>0</v>
      </c>
      <c r="BA18" t="s">
        <v>386</v>
      </c>
    </row>
    <row r="19" spans="1:53" x14ac:dyDescent="0.25">
      <c r="A19" t="s">
        <v>47</v>
      </c>
      <c r="B19" s="1">
        <v>41740</v>
      </c>
      <c r="C19" s="1">
        <v>42355</v>
      </c>
      <c r="D19" t="str">
        <f>("Nicolas Wilhelm")</f>
        <v>Nicolas Wilhelm</v>
      </c>
      <c r="G19" t="str">
        <f>("3")</f>
        <v>3</v>
      </c>
      <c r="J19">
        <v>1</v>
      </c>
      <c r="K19" t="s">
        <v>392</v>
      </c>
      <c r="M19" t="str">
        <f>("Yes, needles, syringes, or hypodermic devices, Yes, injection or injecting")</f>
        <v>Yes, needles, syringes, or hypodermic devices, Yes, injection or injecting</v>
      </c>
      <c r="P19">
        <v>0</v>
      </c>
      <c r="Q19" t="s">
        <v>391</v>
      </c>
      <c r="S19" t="str">
        <f>("Yes")</f>
        <v>Yes</v>
      </c>
      <c r="T19" t="s">
        <v>390</v>
      </c>
      <c r="V19" t="str">
        <f>("For participants in syringe exchange programs")</f>
        <v>For participants in syringe exchange programs</v>
      </c>
      <c r="W19" t="s">
        <v>386</v>
      </c>
      <c r="Y19">
        <v>1</v>
      </c>
      <c r="Z19" t="s">
        <v>388</v>
      </c>
      <c r="AB19">
        <v>0</v>
      </c>
      <c r="AC19" t="s">
        <v>388</v>
      </c>
      <c r="AE19">
        <v>0</v>
      </c>
      <c r="AK19">
        <v>1</v>
      </c>
      <c r="AL19" t="s">
        <v>389</v>
      </c>
      <c r="AN19" t="str">
        <f>("Buyer must verify age is over 18")</f>
        <v>Buyer must verify age is over 18</v>
      </c>
      <c r="AO19" t="s">
        <v>388</v>
      </c>
      <c r="AQ19">
        <v>1</v>
      </c>
      <c r="AR19" t="s">
        <v>387</v>
      </c>
      <c r="AT19">
        <v>0</v>
      </c>
      <c r="AW19">
        <v>1</v>
      </c>
      <c r="AX19" t="s">
        <v>386</v>
      </c>
      <c r="AZ19">
        <v>0</v>
      </c>
      <c r="BA19" t="s">
        <v>386</v>
      </c>
    </row>
    <row r="20" spans="1:53" x14ac:dyDescent="0.25">
      <c r="A20" t="s">
        <v>47</v>
      </c>
      <c r="B20" s="1">
        <v>42356</v>
      </c>
      <c r="C20" s="1">
        <v>42592</v>
      </c>
      <c r="D20" t="str">
        <f>("Nicolas Wilhelm")</f>
        <v>Nicolas Wilhelm</v>
      </c>
      <c r="G20" t="str">
        <f>("4")</f>
        <v>4</v>
      </c>
      <c r="J20">
        <v>1</v>
      </c>
      <c r="K20" t="s">
        <v>392</v>
      </c>
      <c r="M20" t="str">
        <f>("Yes, needles, syringes, or hypodermic devices, Yes, injection or injecting")</f>
        <v>Yes, needles, syringes, or hypodermic devices, Yes, injection or injecting</v>
      </c>
      <c r="P20">
        <v>0</v>
      </c>
      <c r="Q20" t="s">
        <v>391</v>
      </c>
      <c r="S20" t="str">
        <f>("Yes")</f>
        <v>Yes</v>
      </c>
      <c r="T20" t="s">
        <v>390</v>
      </c>
      <c r="V20" t="str">
        <f>("For participants in syringe exchange programs")</f>
        <v>For participants in syringe exchange programs</v>
      </c>
      <c r="W20" t="s">
        <v>386</v>
      </c>
      <c r="Y20">
        <v>1</v>
      </c>
      <c r="Z20" t="s">
        <v>388</v>
      </c>
      <c r="AB20">
        <v>0</v>
      </c>
      <c r="AC20" t="s">
        <v>388</v>
      </c>
      <c r="AE20">
        <v>0</v>
      </c>
      <c r="AK20">
        <v>1</v>
      </c>
      <c r="AL20" t="s">
        <v>389</v>
      </c>
      <c r="AN20" t="str">
        <f>("Buyer must verify age is over 18")</f>
        <v>Buyer must verify age is over 18</v>
      </c>
      <c r="AO20" t="s">
        <v>388</v>
      </c>
      <c r="AQ20">
        <v>1</v>
      </c>
      <c r="AR20" t="s">
        <v>387</v>
      </c>
      <c r="AT20">
        <v>0</v>
      </c>
      <c r="AW20">
        <v>1</v>
      </c>
      <c r="AX20" t="s">
        <v>386</v>
      </c>
      <c r="AZ20">
        <v>0</v>
      </c>
      <c r="BA20" t="s">
        <v>386</v>
      </c>
    </row>
    <row r="21" spans="1:53" x14ac:dyDescent="0.25">
      <c r="A21" t="s">
        <v>47</v>
      </c>
      <c r="B21" s="1">
        <v>42593</v>
      </c>
      <c r="C21" s="1">
        <v>42917</v>
      </c>
      <c r="D21" t="str">
        <f>("Nicolas Wilhelm")</f>
        <v>Nicolas Wilhelm</v>
      </c>
      <c r="G21" t="str">
        <f>("5")</f>
        <v>5</v>
      </c>
      <c r="J21">
        <v>1</v>
      </c>
      <c r="K21" t="s">
        <v>392</v>
      </c>
      <c r="M21" t="str">
        <f>("Yes, needles, syringes, or hypodermic devices, Yes, injection or injecting")</f>
        <v>Yes, needles, syringes, or hypodermic devices, Yes, injection or injecting</v>
      </c>
      <c r="P21">
        <v>0</v>
      </c>
      <c r="Q21" t="s">
        <v>391</v>
      </c>
      <c r="S21" t="str">
        <f>("Yes")</f>
        <v>Yes</v>
      </c>
      <c r="T21" t="s">
        <v>390</v>
      </c>
      <c r="V21" t="str">
        <f>("For participants in syringe exchange programs")</f>
        <v>For participants in syringe exchange programs</v>
      </c>
      <c r="W21" t="s">
        <v>386</v>
      </c>
      <c r="Y21">
        <v>1</v>
      </c>
      <c r="Z21" t="s">
        <v>388</v>
      </c>
      <c r="AB21">
        <v>0</v>
      </c>
      <c r="AC21" t="s">
        <v>388</v>
      </c>
      <c r="AE21">
        <v>0</v>
      </c>
      <c r="AK21">
        <v>1</v>
      </c>
      <c r="AL21" t="s">
        <v>389</v>
      </c>
      <c r="AN21" t="str">
        <f>("Buyer must verify age is over 18")</f>
        <v>Buyer must verify age is over 18</v>
      </c>
      <c r="AO21" t="s">
        <v>388</v>
      </c>
      <c r="AQ21">
        <v>1</v>
      </c>
      <c r="AR21" t="s">
        <v>387</v>
      </c>
      <c r="AT21">
        <v>0</v>
      </c>
      <c r="AW21">
        <v>1</v>
      </c>
      <c r="AX21" t="s">
        <v>386</v>
      </c>
      <c r="AZ21">
        <v>0</v>
      </c>
      <c r="BA21" t="s">
        <v>386</v>
      </c>
    </row>
    <row r="22" spans="1:53" x14ac:dyDescent="0.25">
      <c r="A22" t="s">
        <v>48</v>
      </c>
      <c r="B22" s="1">
        <v>41091</v>
      </c>
      <c r="C22" s="1">
        <v>41435</v>
      </c>
      <c r="D22" t="str">
        <f>("Nadia Oussayef")</f>
        <v>Nadia Oussayef</v>
      </c>
      <c r="G22" t="str">
        <f>("1")</f>
        <v>1</v>
      </c>
      <c r="J22">
        <v>1</v>
      </c>
      <c r="K22" t="s">
        <v>385</v>
      </c>
      <c r="M22" t="str">
        <f>("Yes, needles, syringes, or hypodermic devices, Yes, injection or injecting")</f>
        <v>Yes, needles, syringes, or hypodermic devices, Yes, injection or injecting</v>
      </c>
      <c r="P22">
        <v>0</v>
      </c>
      <c r="Q22" t="s">
        <v>384</v>
      </c>
      <c r="S22" t="str">
        <f>("Yes")</f>
        <v>Yes</v>
      </c>
      <c r="T22" t="s">
        <v>379</v>
      </c>
      <c r="V22" t="str">
        <f>("For participants in syringe exchange programs")</f>
        <v>For participants in syringe exchange programs</v>
      </c>
      <c r="W22" t="s">
        <v>379</v>
      </c>
      <c r="Y22">
        <v>1</v>
      </c>
      <c r="Z22" t="s">
        <v>383</v>
      </c>
      <c r="AA22" t="s">
        <v>382</v>
      </c>
      <c r="AB22">
        <v>0</v>
      </c>
      <c r="AE22">
        <v>0</v>
      </c>
      <c r="AH22" t="str">
        <f>("")</f>
        <v/>
      </c>
      <c r="AK22">
        <v>0</v>
      </c>
      <c r="AN22" t="str">
        <f>("No information is required")</f>
        <v>No information is required</v>
      </c>
      <c r="AP22" t="s">
        <v>381</v>
      </c>
      <c r="AQ22">
        <v>1</v>
      </c>
      <c r="AR22" t="s">
        <v>379</v>
      </c>
      <c r="AT22">
        <v>0</v>
      </c>
      <c r="AU22" t="s">
        <v>379</v>
      </c>
      <c r="AV22" t="s">
        <v>380</v>
      </c>
      <c r="AW22">
        <v>0</v>
      </c>
      <c r="AX22" t="s">
        <v>379</v>
      </c>
      <c r="AZ22">
        <v>0</v>
      </c>
      <c r="BA22" t="s">
        <v>379</v>
      </c>
    </row>
    <row r="23" spans="1:53" x14ac:dyDescent="0.25">
      <c r="A23" t="s">
        <v>48</v>
      </c>
      <c r="B23" s="1">
        <v>41436</v>
      </c>
      <c r="C23" s="1">
        <v>41836</v>
      </c>
      <c r="D23" t="str">
        <f>("Nicolas Wilhelm")</f>
        <v>Nicolas Wilhelm</v>
      </c>
      <c r="G23" t="str">
        <f>("2")</f>
        <v>2</v>
      </c>
      <c r="J23">
        <v>1</v>
      </c>
      <c r="K23" t="s">
        <v>385</v>
      </c>
      <c r="M23" t="str">
        <f>("Yes, needles, syringes, or hypodermic devices, Yes, injection or injecting")</f>
        <v>Yes, needles, syringes, or hypodermic devices, Yes, injection or injecting</v>
      </c>
      <c r="P23">
        <v>0</v>
      </c>
      <c r="Q23" t="s">
        <v>384</v>
      </c>
      <c r="S23" t="str">
        <f>("Yes")</f>
        <v>Yes</v>
      </c>
      <c r="T23" t="s">
        <v>379</v>
      </c>
      <c r="V23" t="str">
        <f>("For participants in syringe exchange programs")</f>
        <v>For participants in syringe exchange programs</v>
      </c>
      <c r="W23" t="s">
        <v>379</v>
      </c>
      <c r="Y23">
        <v>1</v>
      </c>
      <c r="Z23" t="s">
        <v>383</v>
      </c>
      <c r="AA23" t="s">
        <v>382</v>
      </c>
      <c r="AB23">
        <v>0</v>
      </c>
      <c r="AE23">
        <v>0</v>
      </c>
      <c r="AK23">
        <v>0</v>
      </c>
      <c r="AN23" t="str">
        <f>("No information is required")</f>
        <v>No information is required</v>
      </c>
      <c r="AP23" t="s">
        <v>381</v>
      </c>
      <c r="AQ23">
        <v>1</v>
      </c>
      <c r="AR23" t="s">
        <v>379</v>
      </c>
      <c r="AT23">
        <v>0</v>
      </c>
      <c r="AU23" t="s">
        <v>379</v>
      </c>
      <c r="AV23" t="s">
        <v>380</v>
      </c>
      <c r="AW23">
        <v>0</v>
      </c>
      <c r="AX23" t="s">
        <v>379</v>
      </c>
      <c r="AZ23">
        <v>0</v>
      </c>
      <c r="BA23" t="s">
        <v>379</v>
      </c>
    </row>
    <row r="24" spans="1:53" x14ac:dyDescent="0.25">
      <c r="A24" t="s">
        <v>48</v>
      </c>
      <c r="B24" s="1">
        <v>41837</v>
      </c>
      <c r="C24" s="1">
        <v>42060</v>
      </c>
      <c r="D24" t="str">
        <f>("Nicolas Wilhelm")</f>
        <v>Nicolas Wilhelm</v>
      </c>
      <c r="G24" t="str">
        <f>("3")</f>
        <v>3</v>
      </c>
      <c r="J24">
        <v>1</v>
      </c>
      <c r="K24" t="s">
        <v>385</v>
      </c>
      <c r="M24" t="str">
        <f>("Yes, needles, syringes, or hypodermic devices, Yes, injection or injecting")</f>
        <v>Yes, needles, syringes, or hypodermic devices, Yes, injection or injecting</v>
      </c>
      <c r="P24">
        <v>0</v>
      </c>
      <c r="Q24" t="s">
        <v>384</v>
      </c>
      <c r="S24" t="str">
        <f>("Yes")</f>
        <v>Yes</v>
      </c>
      <c r="T24" t="s">
        <v>379</v>
      </c>
      <c r="V24" t="str">
        <f>("For participants in syringe exchange programs")</f>
        <v>For participants in syringe exchange programs</v>
      </c>
      <c r="W24" t="s">
        <v>379</v>
      </c>
      <c r="Y24">
        <v>1</v>
      </c>
      <c r="Z24" t="s">
        <v>383</v>
      </c>
      <c r="AA24" t="s">
        <v>382</v>
      </c>
      <c r="AB24">
        <v>0</v>
      </c>
      <c r="AE24">
        <v>0</v>
      </c>
      <c r="AK24">
        <v>0</v>
      </c>
      <c r="AN24" t="str">
        <f>("No information is required")</f>
        <v>No information is required</v>
      </c>
      <c r="AP24" t="s">
        <v>381</v>
      </c>
      <c r="AQ24">
        <v>1</v>
      </c>
      <c r="AR24" t="s">
        <v>379</v>
      </c>
      <c r="AT24">
        <v>0</v>
      </c>
      <c r="AU24" t="s">
        <v>379</v>
      </c>
      <c r="AV24" t="s">
        <v>380</v>
      </c>
      <c r="AW24">
        <v>0</v>
      </c>
      <c r="AX24" t="s">
        <v>379</v>
      </c>
      <c r="AZ24">
        <v>0</v>
      </c>
      <c r="BA24" t="s">
        <v>379</v>
      </c>
    </row>
    <row r="25" spans="1:53" x14ac:dyDescent="0.25">
      <c r="A25" t="s">
        <v>48</v>
      </c>
      <c r="B25" s="1">
        <v>42061</v>
      </c>
      <c r="C25" s="1">
        <v>42917</v>
      </c>
      <c r="D25" t="str">
        <f>("Nicolas Wilhelm")</f>
        <v>Nicolas Wilhelm</v>
      </c>
      <c r="G25" t="str">
        <f>("4")</f>
        <v>4</v>
      </c>
      <c r="J25">
        <v>1</v>
      </c>
      <c r="K25" t="s">
        <v>385</v>
      </c>
      <c r="M25" t="str">
        <f>("Yes, needles, syringes, or hypodermic devices, Yes, injection or injecting")</f>
        <v>Yes, needles, syringes, or hypodermic devices, Yes, injection or injecting</v>
      </c>
      <c r="P25">
        <v>0</v>
      </c>
      <c r="Q25" t="s">
        <v>384</v>
      </c>
      <c r="S25" t="str">
        <f>("Yes")</f>
        <v>Yes</v>
      </c>
      <c r="T25" t="s">
        <v>379</v>
      </c>
      <c r="V25" t="str">
        <f>("For participants in syringe exchange programs")</f>
        <v>For participants in syringe exchange programs</v>
      </c>
      <c r="W25" t="s">
        <v>379</v>
      </c>
      <c r="Y25">
        <v>1</v>
      </c>
      <c r="Z25" t="s">
        <v>383</v>
      </c>
      <c r="AA25" t="s">
        <v>382</v>
      </c>
      <c r="AB25">
        <v>0</v>
      </c>
      <c r="AE25">
        <v>0</v>
      </c>
      <c r="AK25">
        <v>0</v>
      </c>
      <c r="AN25" t="str">
        <f>("No information is required")</f>
        <v>No information is required</v>
      </c>
      <c r="AP25" t="s">
        <v>381</v>
      </c>
      <c r="AQ25">
        <v>1</v>
      </c>
      <c r="AR25" t="s">
        <v>379</v>
      </c>
      <c r="AT25">
        <v>0</v>
      </c>
      <c r="AU25" t="s">
        <v>379</v>
      </c>
      <c r="AV25" t="s">
        <v>380</v>
      </c>
      <c r="AW25">
        <v>0</v>
      </c>
      <c r="AX25" t="s">
        <v>379</v>
      </c>
      <c r="AZ25">
        <v>0</v>
      </c>
      <c r="BA25" t="s">
        <v>379</v>
      </c>
    </row>
    <row r="26" spans="1:53" x14ac:dyDescent="0.25">
      <c r="A26" t="s">
        <v>49</v>
      </c>
      <c r="B26" s="1">
        <v>41091</v>
      </c>
      <c r="C26" s="1">
        <v>41455</v>
      </c>
      <c r="D26" t="str">
        <f>("Katie O'Malley")</f>
        <v>Katie O'Malley</v>
      </c>
      <c r="G26" t="str">
        <f>("1")</f>
        <v>1</v>
      </c>
      <c r="J26">
        <v>1</v>
      </c>
      <c r="K26" t="s">
        <v>377</v>
      </c>
      <c r="M26" t="str">
        <f>("Yes, needles, syringes, or hypodermic devices, Yes, injection or injecting")</f>
        <v>Yes, needles, syringes, or hypodermic devices, Yes, injection or injecting</v>
      </c>
      <c r="P26">
        <v>0</v>
      </c>
      <c r="Q26" t="s">
        <v>378</v>
      </c>
      <c r="S26" t="str">
        <f>("No")</f>
        <v>No</v>
      </c>
      <c r="V26" t="str">
        <f>("")</f>
        <v/>
      </c>
      <c r="Y26">
        <v>1</v>
      </c>
      <c r="Z26" t="s">
        <v>377</v>
      </c>
      <c r="AA26" t="s">
        <v>376</v>
      </c>
      <c r="AB26">
        <v>0</v>
      </c>
      <c r="AD26" t="s">
        <v>375</v>
      </c>
      <c r="AE26">
        <v>0</v>
      </c>
      <c r="AH26" t="str">
        <f>("")</f>
        <v/>
      </c>
      <c r="AK26">
        <v>0</v>
      </c>
      <c r="AN26" t="str">
        <f>("No information is required")</f>
        <v>No information is required</v>
      </c>
      <c r="AQ26">
        <v>0</v>
      </c>
    </row>
    <row r="27" spans="1:53" x14ac:dyDescent="0.25">
      <c r="A27" t="s">
        <v>49</v>
      </c>
      <c r="B27" s="1">
        <v>41456</v>
      </c>
      <c r="C27" s="1">
        <v>42551</v>
      </c>
      <c r="D27" t="str">
        <f>("Scott Burris")</f>
        <v>Scott Burris</v>
      </c>
      <c r="G27" t="str">
        <f>("2")</f>
        <v>2</v>
      </c>
      <c r="J27">
        <v>1</v>
      </c>
      <c r="K27" t="s">
        <v>377</v>
      </c>
      <c r="M27" t="str">
        <f>("Yes, needles, syringes, or hypodermic devices, Yes, injection or injecting")</f>
        <v>Yes, needles, syringes, or hypodermic devices, Yes, injection or injecting</v>
      </c>
      <c r="P27">
        <v>0</v>
      </c>
      <c r="Q27" t="s">
        <v>378</v>
      </c>
      <c r="S27" t="str">
        <f>("No")</f>
        <v>No</v>
      </c>
      <c r="Y27">
        <v>1</v>
      </c>
      <c r="Z27" t="s">
        <v>377</v>
      </c>
      <c r="AA27" t="s">
        <v>376</v>
      </c>
      <c r="AB27">
        <v>0</v>
      </c>
      <c r="AD27" t="s">
        <v>375</v>
      </c>
      <c r="AE27">
        <v>0</v>
      </c>
      <c r="AK27">
        <v>0</v>
      </c>
      <c r="AN27" t="str">
        <f>("No information is required")</f>
        <v>No information is required</v>
      </c>
      <c r="AQ27">
        <v>0</v>
      </c>
    </row>
    <row r="28" spans="1:53" x14ac:dyDescent="0.25">
      <c r="A28" t="s">
        <v>49</v>
      </c>
      <c r="B28" s="1">
        <v>42552</v>
      </c>
      <c r="C28" s="1">
        <v>42917</v>
      </c>
      <c r="D28" t="str">
        <f>("Scott Burris")</f>
        <v>Scott Burris</v>
      </c>
      <c r="G28" t="str">
        <f>("3")</f>
        <v>3</v>
      </c>
      <c r="J28">
        <v>1</v>
      </c>
      <c r="K28" t="s">
        <v>377</v>
      </c>
      <c r="M28" t="str">
        <f>("Yes, needles, syringes, or hypodermic devices, Yes, injection or injecting")</f>
        <v>Yes, needles, syringes, or hypodermic devices, Yes, injection or injecting</v>
      </c>
      <c r="P28">
        <v>0</v>
      </c>
      <c r="Q28" t="s">
        <v>378</v>
      </c>
      <c r="S28" t="str">
        <f>("No")</f>
        <v>No</v>
      </c>
      <c r="Y28">
        <v>1</v>
      </c>
      <c r="Z28" t="s">
        <v>377</v>
      </c>
      <c r="AA28" t="s">
        <v>376</v>
      </c>
      <c r="AB28">
        <v>0</v>
      </c>
      <c r="AD28" t="s">
        <v>375</v>
      </c>
      <c r="AE28">
        <v>0</v>
      </c>
      <c r="AK28">
        <v>0</v>
      </c>
      <c r="AN28" t="str">
        <f>("No information is required")</f>
        <v>No information is required</v>
      </c>
      <c r="AQ28">
        <v>1</v>
      </c>
      <c r="AR28" t="s">
        <v>374</v>
      </c>
      <c r="AT28">
        <v>0</v>
      </c>
      <c r="AW28">
        <v>1</v>
      </c>
      <c r="AX28" t="s">
        <v>374</v>
      </c>
      <c r="AZ28">
        <v>0</v>
      </c>
    </row>
    <row r="29" spans="1:53" x14ac:dyDescent="0.25">
      <c r="A29" t="s">
        <v>50</v>
      </c>
      <c r="B29" s="1">
        <v>41091</v>
      </c>
      <c r="C29" s="1">
        <v>42185</v>
      </c>
      <c r="D29" t="str">
        <f>("Jess Ledonne")</f>
        <v>Jess Ledonne</v>
      </c>
      <c r="G29" t="str">
        <f>("1")</f>
        <v>1</v>
      </c>
      <c r="J29">
        <v>1</v>
      </c>
      <c r="K29" t="s">
        <v>373</v>
      </c>
      <c r="M29" t="str">
        <f>("Yes, needles, syringes, or hypodermic devices, Yes, injection or injecting")</f>
        <v>Yes, needles, syringes, or hypodermic devices, Yes, injection or injecting</v>
      </c>
      <c r="O29" t="s">
        <v>372</v>
      </c>
      <c r="P29">
        <v>0</v>
      </c>
      <c r="S29" t="str">
        <f>("No")</f>
        <v>No</v>
      </c>
      <c r="T29" t="s">
        <v>371</v>
      </c>
      <c r="U29" t="s">
        <v>370</v>
      </c>
      <c r="V29" t="str">
        <f>("")</f>
        <v/>
      </c>
      <c r="Y29">
        <v>1</v>
      </c>
      <c r="Z29" t="s">
        <v>365</v>
      </c>
      <c r="AB29">
        <v>0</v>
      </c>
      <c r="AC29" t="s">
        <v>365</v>
      </c>
      <c r="AD29" t="s">
        <v>369</v>
      </c>
      <c r="AE29">
        <v>0</v>
      </c>
      <c r="AH29" t="str">
        <f>("")</f>
        <v/>
      </c>
      <c r="AK29">
        <v>1</v>
      </c>
      <c r="AL29" t="s">
        <v>365</v>
      </c>
      <c r="AN29" t="str">
        <f>("No information is required")</f>
        <v>No information is required</v>
      </c>
      <c r="AQ29">
        <v>0</v>
      </c>
    </row>
    <row r="30" spans="1:53" x14ac:dyDescent="0.25">
      <c r="A30" t="s">
        <v>50</v>
      </c>
      <c r="B30" s="1">
        <v>42186</v>
      </c>
      <c r="C30" s="1">
        <v>42917</v>
      </c>
      <c r="D30" t="str">
        <f>("Jonathan Larsen")</f>
        <v>Jonathan Larsen</v>
      </c>
      <c r="G30" t="str">
        <f>("2")</f>
        <v>2</v>
      </c>
      <c r="J30">
        <v>1</v>
      </c>
      <c r="K30" t="s">
        <v>368</v>
      </c>
      <c r="L30" t="s">
        <v>367</v>
      </c>
      <c r="M30" t="str">
        <f>("Yes, needles, syringes, or hypodermic devices, Yes, injection or injecting")</f>
        <v>Yes, needles, syringes, or hypodermic devices, Yes, injection or injecting</v>
      </c>
      <c r="P30">
        <v>0</v>
      </c>
      <c r="S30" t="str">
        <f>("No")</f>
        <v>No</v>
      </c>
      <c r="Y30">
        <v>1</v>
      </c>
      <c r="Z30" t="s">
        <v>365</v>
      </c>
      <c r="AB30">
        <v>0</v>
      </c>
      <c r="AC30" t="s">
        <v>366</v>
      </c>
      <c r="AE30">
        <v>0</v>
      </c>
      <c r="AK30">
        <v>1</v>
      </c>
      <c r="AL30" t="s">
        <v>365</v>
      </c>
      <c r="AN30" t="str">
        <f>("No information is required")</f>
        <v>No information is required</v>
      </c>
      <c r="AQ30">
        <v>0</v>
      </c>
    </row>
    <row r="31" spans="1:53" x14ac:dyDescent="0.25">
      <c r="A31" t="s">
        <v>51</v>
      </c>
      <c r="B31" s="1">
        <v>41091</v>
      </c>
      <c r="C31" s="1">
        <v>42551</v>
      </c>
      <c r="D31" t="str">
        <f>("Jess Ledonne")</f>
        <v>Jess Ledonne</v>
      </c>
      <c r="G31" t="str">
        <f>("1")</f>
        <v>1</v>
      </c>
      <c r="J31">
        <v>1</v>
      </c>
      <c r="K31" t="s">
        <v>364</v>
      </c>
      <c r="M31" t="str">
        <f>("Yes, needles, syringes, or hypodermic devices, Yes, injection or injecting")</f>
        <v>Yes, needles, syringes, or hypodermic devices, Yes, injection or injecting</v>
      </c>
      <c r="P31">
        <v>0</v>
      </c>
      <c r="Q31" t="s">
        <v>363</v>
      </c>
      <c r="S31" t="str">
        <f>("Yes")</f>
        <v>Yes</v>
      </c>
      <c r="T31" t="s">
        <v>362</v>
      </c>
      <c r="V31" t="str">
        <f>("For participants in syringe exchange programs, For people who acquire syringes from a pharmacy")</f>
        <v>For participants in syringe exchange programs, For people who acquire syringes from a pharmacy</v>
      </c>
      <c r="W31" t="s">
        <v>361</v>
      </c>
      <c r="Y31">
        <v>1</v>
      </c>
      <c r="Z31" t="s">
        <v>360</v>
      </c>
      <c r="AB31">
        <v>0</v>
      </c>
      <c r="AE31">
        <v>0</v>
      </c>
      <c r="AH31" t="str">
        <f>("")</f>
        <v/>
      </c>
      <c r="AK31">
        <v>0</v>
      </c>
      <c r="AL31" t="s">
        <v>360</v>
      </c>
      <c r="AM31" t="s">
        <v>359</v>
      </c>
      <c r="AN31" t="str">
        <f>("No information is required")</f>
        <v>No information is required</v>
      </c>
      <c r="AQ31">
        <v>1</v>
      </c>
      <c r="AR31" t="s">
        <v>358</v>
      </c>
      <c r="AT31">
        <v>0</v>
      </c>
      <c r="AW31">
        <v>1</v>
      </c>
      <c r="AX31" t="s">
        <v>357</v>
      </c>
      <c r="AZ31">
        <v>0</v>
      </c>
      <c r="BA31" t="s">
        <v>356</v>
      </c>
    </row>
    <row r="32" spans="1:53" x14ac:dyDescent="0.25">
      <c r="A32" t="s">
        <v>51</v>
      </c>
      <c r="B32" s="1">
        <v>42552</v>
      </c>
      <c r="C32" s="1">
        <v>42917</v>
      </c>
      <c r="D32" t="str">
        <f>("Adrienne Ghorashi")</f>
        <v>Adrienne Ghorashi</v>
      </c>
      <c r="G32" t="str">
        <f>("2")</f>
        <v>2</v>
      </c>
      <c r="J32">
        <v>1</v>
      </c>
      <c r="K32" t="s">
        <v>364</v>
      </c>
      <c r="M32" t="str">
        <f>("Yes, needles, syringes, or hypodermic devices, Yes, injection or injecting")</f>
        <v>Yes, needles, syringes, or hypodermic devices, Yes, injection or injecting</v>
      </c>
      <c r="P32">
        <v>0</v>
      </c>
      <c r="Q32" t="s">
        <v>363</v>
      </c>
      <c r="S32" t="str">
        <f>("Yes")</f>
        <v>Yes</v>
      </c>
      <c r="T32" t="s">
        <v>362</v>
      </c>
      <c r="V32" t="str">
        <f>("For participants in syringe exchange programs, For people who acquire syringes from a pharmacy")</f>
        <v>For participants in syringe exchange programs, For people who acquire syringes from a pharmacy</v>
      </c>
      <c r="W32" t="s">
        <v>361</v>
      </c>
      <c r="Y32">
        <v>1</v>
      </c>
      <c r="Z32" t="s">
        <v>360</v>
      </c>
      <c r="AB32">
        <v>0</v>
      </c>
      <c r="AE32">
        <v>0</v>
      </c>
      <c r="AK32">
        <v>0</v>
      </c>
      <c r="AL32" t="s">
        <v>360</v>
      </c>
      <c r="AM32" t="s">
        <v>359</v>
      </c>
      <c r="AN32" t="str">
        <f>("No information is required")</f>
        <v>No information is required</v>
      </c>
      <c r="AQ32">
        <v>1</v>
      </c>
      <c r="AR32" t="s">
        <v>358</v>
      </c>
      <c r="AT32">
        <v>0</v>
      </c>
      <c r="AW32">
        <v>1</v>
      </c>
      <c r="AX32" t="s">
        <v>357</v>
      </c>
      <c r="AZ32">
        <v>0</v>
      </c>
      <c r="BA32" t="s">
        <v>356</v>
      </c>
    </row>
    <row r="33" spans="1:53" x14ac:dyDescent="0.25">
      <c r="A33" t="s">
        <v>52</v>
      </c>
      <c r="B33" s="1">
        <v>41091</v>
      </c>
      <c r="C33" s="1">
        <v>41820</v>
      </c>
      <c r="D33" t="str">
        <f>("Jess Ledonne")</f>
        <v>Jess Ledonne</v>
      </c>
      <c r="G33" t="str">
        <f>("1")</f>
        <v>1</v>
      </c>
      <c r="J33">
        <v>1</v>
      </c>
      <c r="K33" t="s">
        <v>355</v>
      </c>
      <c r="M33" t="str">
        <f>("Yes, needles, syringes, or hypodermic devices, Yes, injection or injecting")</f>
        <v>Yes, needles, syringes, or hypodermic devices, Yes, injection or injecting</v>
      </c>
      <c r="P33">
        <v>0</v>
      </c>
      <c r="Q33" t="s">
        <v>354</v>
      </c>
      <c r="S33" t="str">
        <f>("No")</f>
        <v>No</v>
      </c>
      <c r="V33" t="str">
        <f>("")</f>
        <v/>
      </c>
      <c r="Y33">
        <v>0</v>
      </c>
      <c r="AH33" t="str">
        <f>("")</f>
        <v/>
      </c>
      <c r="AN33" t="str">
        <f>("")</f>
        <v/>
      </c>
      <c r="AQ33">
        <v>0</v>
      </c>
    </row>
    <row r="34" spans="1:53" x14ac:dyDescent="0.25">
      <c r="A34" t="s">
        <v>52</v>
      </c>
      <c r="B34" s="1">
        <v>41821</v>
      </c>
      <c r="C34" s="1">
        <v>42185</v>
      </c>
      <c r="D34" t="str">
        <f>("Sterling Johnson")</f>
        <v>Sterling Johnson</v>
      </c>
      <c r="G34" t="str">
        <f>("2")</f>
        <v>2</v>
      </c>
      <c r="J34">
        <v>1</v>
      </c>
      <c r="K34" t="s">
        <v>353</v>
      </c>
      <c r="M34" t="str">
        <f>("Yes, needles, syringes, or hypodermic devices, Yes, injection or injecting")</f>
        <v>Yes, needles, syringes, or hypodermic devices, Yes, injection or injecting</v>
      </c>
      <c r="P34">
        <v>0</v>
      </c>
      <c r="S34" t="str">
        <f>("No")</f>
        <v>No</v>
      </c>
      <c r="Y34">
        <v>0</v>
      </c>
      <c r="AQ34">
        <v>0</v>
      </c>
    </row>
    <row r="35" spans="1:53" x14ac:dyDescent="0.25">
      <c r="A35" t="s">
        <v>52</v>
      </c>
      <c r="B35" s="1">
        <v>42186</v>
      </c>
      <c r="C35" s="1">
        <v>42917</v>
      </c>
      <c r="D35" t="str">
        <f>("Jonathan Larsen")</f>
        <v>Jonathan Larsen</v>
      </c>
      <c r="G35" t="str">
        <f>("3")</f>
        <v>3</v>
      </c>
      <c r="J35">
        <v>1</v>
      </c>
      <c r="K35" t="s">
        <v>353</v>
      </c>
      <c r="M35" t="str">
        <f>("Yes, needles, syringes, or hypodermic devices, Yes, injection or injecting")</f>
        <v>Yes, needles, syringes, or hypodermic devices, Yes, injection or injecting</v>
      </c>
      <c r="P35">
        <v>0</v>
      </c>
      <c r="S35" t="str">
        <f>("No")</f>
        <v>No</v>
      </c>
      <c r="Y35">
        <v>0</v>
      </c>
      <c r="AK35">
        <v>0</v>
      </c>
      <c r="AQ35">
        <v>0</v>
      </c>
    </row>
    <row r="36" spans="1:53" x14ac:dyDescent="0.25">
      <c r="A36" t="s">
        <v>53</v>
      </c>
      <c r="B36" s="1">
        <v>41091</v>
      </c>
      <c r="C36" s="1">
        <v>42917</v>
      </c>
      <c r="D36" t="str">
        <f>("Jess Ledonne")</f>
        <v>Jess Ledonne</v>
      </c>
      <c r="G36" t="str">
        <f>("1")</f>
        <v>1</v>
      </c>
      <c r="J36">
        <v>1</v>
      </c>
      <c r="K36" t="s">
        <v>352</v>
      </c>
      <c r="M36" t="str">
        <f>("Yes, injection or injecting")</f>
        <v>Yes, injection or injecting</v>
      </c>
      <c r="P36">
        <v>1</v>
      </c>
      <c r="Q36" t="s">
        <v>351</v>
      </c>
      <c r="S36" t="str">
        <f>("No")</f>
        <v>No</v>
      </c>
      <c r="T36" t="s">
        <v>350</v>
      </c>
      <c r="V36" t="str">
        <f>("For people who acquire syringes from a pharmacy")</f>
        <v>For people who acquire syringes from a pharmacy</v>
      </c>
      <c r="W36" t="s">
        <v>350</v>
      </c>
      <c r="Y36">
        <v>1</v>
      </c>
      <c r="Z36" t="s">
        <v>350</v>
      </c>
      <c r="AB36">
        <v>0</v>
      </c>
      <c r="AE36">
        <v>1</v>
      </c>
      <c r="AF36" t="s">
        <v>350</v>
      </c>
      <c r="AH36" t="str">
        <f>("Twenty or fewer")</f>
        <v>Twenty or fewer</v>
      </c>
      <c r="AI36" t="s">
        <v>350</v>
      </c>
      <c r="AK36">
        <v>1</v>
      </c>
      <c r="AL36" t="s">
        <v>350</v>
      </c>
      <c r="AN36" t="str">
        <f>("No information is required")</f>
        <v>No information is required</v>
      </c>
      <c r="AQ36">
        <v>0</v>
      </c>
      <c r="AS36" t="s">
        <v>349</v>
      </c>
    </row>
    <row r="37" spans="1:53" x14ac:dyDescent="0.25">
      <c r="A37" t="s">
        <v>54</v>
      </c>
      <c r="B37" s="1">
        <v>41091</v>
      </c>
      <c r="C37" s="1">
        <v>42128</v>
      </c>
      <c r="D37" t="str">
        <f>("Jess Ledonne")</f>
        <v>Jess Ledonne</v>
      </c>
      <c r="G37" t="str">
        <f>("1")</f>
        <v>1</v>
      </c>
      <c r="J37">
        <v>1</v>
      </c>
      <c r="K37" t="s">
        <v>346</v>
      </c>
      <c r="M37" t="str">
        <f>("No")</f>
        <v>No</v>
      </c>
      <c r="N37" t="s">
        <v>346</v>
      </c>
      <c r="O37" t="s">
        <v>348</v>
      </c>
      <c r="P37">
        <v>0</v>
      </c>
      <c r="Q37" t="s">
        <v>346</v>
      </c>
      <c r="R37" t="s">
        <v>347</v>
      </c>
      <c r="S37" t="str">
        <f>("No")</f>
        <v>No</v>
      </c>
      <c r="T37" t="s">
        <v>346</v>
      </c>
      <c r="U37" t="s">
        <v>342</v>
      </c>
      <c r="V37" t="str">
        <f>("")</f>
        <v/>
      </c>
      <c r="W37" t="s">
        <v>346</v>
      </c>
      <c r="X37" t="s">
        <v>345</v>
      </c>
      <c r="Y37">
        <v>1</v>
      </c>
      <c r="Z37" t="s">
        <v>344</v>
      </c>
      <c r="AB37">
        <v>0</v>
      </c>
      <c r="AE37">
        <v>0</v>
      </c>
      <c r="AH37" t="str">
        <f>("")</f>
        <v/>
      </c>
      <c r="AK37">
        <v>1</v>
      </c>
      <c r="AL37" t="s">
        <v>344</v>
      </c>
      <c r="AN37" t="str">
        <f>("Buyer's name")</f>
        <v>Buyer's name</v>
      </c>
      <c r="AO37" t="s">
        <v>344</v>
      </c>
      <c r="AP37" t="s">
        <v>343</v>
      </c>
      <c r="AQ37">
        <v>0</v>
      </c>
      <c r="AS37" t="s">
        <v>342</v>
      </c>
    </row>
    <row r="38" spans="1:53" x14ac:dyDescent="0.25">
      <c r="A38" t="s">
        <v>54</v>
      </c>
      <c r="B38" s="1">
        <v>42129</v>
      </c>
      <c r="C38" s="1">
        <v>42850</v>
      </c>
      <c r="D38" t="str">
        <f>("Nicolas Wilhelm")</f>
        <v>Nicolas Wilhelm</v>
      </c>
      <c r="G38" t="str">
        <f>("2")</f>
        <v>2</v>
      </c>
      <c r="J38">
        <v>1</v>
      </c>
      <c r="K38" t="s">
        <v>338</v>
      </c>
      <c r="M38" t="str">
        <f>("No")</f>
        <v>No</v>
      </c>
      <c r="N38" t="s">
        <v>338</v>
      </c>
      <c r="O38" t="s">
        <v>339</v>
      </c>
      <c r="P38">
        <v>0</v>
      </c>
      <c r="Q38" t="s">
        <v>338</v>
      </c>
      <c r="S38" t="str">
        <f>("No")</f>
        <v>No</v>
      </c>
      <c r="T38" t="s">
        <v>338</v>
      </c>
      <c r="Y38">
        <v>1</v>
      </c>
      <c r="Z38" t="s">
        <v>337</v>
      </c>
      <c r="AB38">
        <v>0</v>
      </c>
      <c r="AC38" t="s">
        <v>337</v>
      </c>
      <c r="AE38">
        <v>0</v>
      </c>
      <c r="AK38">
        <v>1</v>
      </c>
      <c r="AL38" t="s">
        <v>337</v>
      </c>
      <c r="AN38" t="str">
        <f>("Buyer's name, Buyer's address")</f>
        <v>Buyer's name, Buyer's address</v>
      </c>
      <c r="AO38" t="s">
        <v>337</v>
      </c>
      <c r="AP38" t="s">
        <v>336</v>
      </c>
      <c r="AQ38">
        <v>1</v>
      </c>
      <c r="AR38" t="s">
        <v>335</v>
      </c>
      <c r="AS38" t="s">
        <v>341</v>
      </c>
      <c r="AT38">
        <v>1</v>
      </c>
      <c r="AU38" t="s">
        <v>340</v>
      </c>
      <c r="AW38">
        <v>0</v>
      </c>
      <c r="AZ38">
        <v>0</v>
      </c>
    </row>
    <row r="39" spans="1:53" x14ac:dyDescent="0.25">
      <c r="A39" t="s">
        <v>54</v>
      </c>
      <c r="B39" s="1">
        <v>42851</v>
      </c>
      <c r="C39" s="1">
        <v>42916</v>
      </c>
      <c r="D39" t="str">
        <f>("Adrienne Ghorashi")</f>
        <v>Adrienne Ghorashi</v>
      </c>
      <c r="G39" t="str">
        <f>("3")</f>
        <v>3</v>
      </c>
      <c r="J39">
        <v>1</v>
      </c>
      <c r="K39" t="s">
        <v>338</v>
      </c>
      <c r="M39" t="str">
        <f>("No")</f>
        <v>No</v>
      </c>
      <c r="N39" t="s">
        <v>338</v>
      </c>
      <c r="O39" t="s">
        <v>339</v>
      </c>
      <c r="P39">
        <v>0</v>
      </c>
      <c r="Q39" t="s">
        <v>338</v>
      </c>
      <c r="S39" t="str">
        <f>("No")</f>
        <v>No</v>
      </c>
      <c r="T39" t="s">
        <v>338</v>
      </c>
      <c r="Y39">
        <v>1</v>
      </c>
      <c r="Z39" t="s">
        <v>337</v>
      </c>
      <c r="AB39">
        <v>0</v>
      </c>
      <c r="AC39" t="s">
        <v>337</v>
      </c>
      <c r="AE39">
        <v>0</v>
      </c>
      <c r="AK39">
        <v>1</v>
      </c>
      <c r="AL39" t="s">
        <v>337</v>
      </c>
      <c r="AN39" t="str">
        <f>("Buyer's name, Buyer's address")</f>
        <v>Buyer's name, Buyer's address</v>
      </c>
      <c r="AO39" t="s">
        <v>337</v>
      </c>
      <c r="AP39" t="s">
        <v>336</v>
      </c>
      <c r="AQ39">
        <v>1</v>
      </c>
      <c r="AR39" t="s">
        <v>335</v>
      </c>
      <c r="AS39" t="s">
        <v>334</v>
      </c>
      <c r="AT39">
        <v>1</v>
      </c>
      <c r="AU39" t="s">
        <v>333</v>
      </c>
      <c r="AW39">
        <v>0</v>
      </c>
      <c r="AZ39">
        <v>0</v>
      </c>
    </row>
    <row r="40" spans="1:53" x14ac:dyDescent="0.25">
      <c r="A40" t="s">
        <v>54</v>
      </c>
      <c r="B40" s="1">
        <v>42917</v>
      </c>
      <c r="C40" s="1">
        <v>42917</v>
      </c>
      <c r="D40" t="str">
        <f>("Adrienne Ghorashi")</f>
        <v>Adrienne Ghorashi</v>
      </c>
      <c r="G40" t="str">
        <f>("4")</f>
        <v>4</v>
      </c>
      <c r="J40">
        <v>1</v>
      </c>
      <c r="K40" t="s">
        <v>338</v>
      </c>
      <c r="M40" t="str">
        <f>("No")</f>
        <v>No</v>
      </c>
      <c r="O40" t="s">
        <v>339</v>
      </c>
      <c r="P40">
        <v>0</v>
      </c>
      <c r="Q40" t="s">
        <v>338</v>
      </c>
      <c r="S40" t="str">
        <f>("No")</f>
        <v>No</v>
      </c>
      <c r="T40" t="s">
        <v>338</v>
      </c>
      <c r="Y40">
        <v>1</v>
      </c>
      <c r="Z40" t="s">
        <v>337</v>
      </c>
      <c r="AB40">
        <v>0</v>
      </c>
      <c r="AC40" t="s">
        <v>337</v>
      </c>
      <c r="AE40">
        <v>0</v>
      </c>
      <c r="AK40">
        <v>1</v>
      </c>
      <c r="AL40" t="s">
        <v>337</v>
      </c>
      <c r="AN40" t="str">
        <f>("Buyer's name, Buyer's address")</f>
        <v>Buyer's name, Buyer's address</v>
      </c>
      <c r="AO40" t="s">
        <v>337</v>
      </c>
      <c r="AP40" t="s">
        <v>336</v>
      </c>
      <c r="AQ40">
        <v>1</v>
      </c>
      <c r="AR40" t="s">
        <v>335</v>
      </c>
      <c r="AS40" t="s">
        <v>334</v>
      </c>
      <c r="AT40">
        <v>1</v>
      </c>
      <c r="AU40" t="s">
        <v>333</v>
      </c>
      <c r="AW40">
        <v>0</v>
      </c>
      <c r="AZ40">
        <v>0</v>
      </c>
    </row>
    <row r="41" spans="1:53" x14ac:dyDescent="0.25">
      <c r="A41" t="s">
        <v>55</v>
      </c>
      <c r="B41" s="1">
        <v>41091</v>
      </c>
      <c r="C41" s="1">
        <v>42917</v>
      </c>
      <c r="D41" t="str">
        <f>("Jess Ledonne")</f>
        <v>Jess Ledonne</v>
      </c>
      <c r="G41" t="str">
        <f>("1")</f>
        <v>1</v>
      </c>
      <c r="J41">
        <v>1</v>
      </c>
      <c r="K41" t="s">
        <v>332</v>
      </c>
      <c r="M41" t="str">
        <f>("Yes, injection or injecting")</f>
        <v>Yes, injection or injecting</v>
      </c>
      <c r="P41">
        <v>0</v>
      </c>
      <c r="Q41" t="s">
        <v>332</v>
      </c>
      <c r="S41" t="str">
        <f>("No")</f>
        <v>No</v>
      </c>
      <c r="T41" t="s">
        <v>332</v>
      </c>
      <c r="V41" t="str">
        <f>("")</f>
        <v/>
      </c>
      <c r="Y41">
        <v>0</v>
      </c>
      <c r="AN41" t="str">
        <f>("")</f>
        <v/>
      </c>
      <c r="AQ41">
        <v>0</v>
      </c>
    </row>
    <row r="42" spans="1:53" x14ac:dyDescent="0.25">
      <c r="A42" t="s">
        <v>56</v>
      </c>
      <c r="B42" s="1">
        <v>41091</v>
      </c>
      <c r="C42" s="1">
        <v>41820</v>
      </c>
      <c r="D42" t="str">
        <f>("Scott Burris")</f>
        <v>Scott Burris</v>
      </c>
      <c r="G42" t="str">
        <f>("1")</f>
        <v>1</v>
      </c>
      <c r="J42">
        <v>1</v>
      </c>
      <c r="K42" t="s">
        <v>331</v>
      </c>
      <c r="M42" t="str">
        <f>("Yes, needles, syringes, or hypodermic devices, Yes, injection or injecting")</f>
        <v>Yes, needles, syringes, or hypodermic devices, Yes, injection or injecting</v>
      </c>
      <c r="P42">
        <v>0</v>
      </c>
      <c r="Q42" t="s">
        <v>330</v>
      </c>
      <c r="S42" t="str">
        <f>("No")</f>
        <v>No</v>
      </c>
      <c r="T42" t="s">
        <v>329</v>
      </c>
      <c r="U42" t="s">
        <v>328</v>
      </c>
      <c r="Y42">
        <v>0</v>
      </c>
      <c r="AH42" t="str">
        <f>("")</f>
        <v/>
      </c>
      <c r="AN42" t="str">
        <f>("")</f>
        <v/>
      </c>
      <c r="AQ42">
        <v>0</v>
      </c>
      <c r="AS42" t="s">
        <v>328</v>
      </c>
    </row>
    <row r="43" spans="1:53" x14ac:dyDescent="0.25">
      <c r="A43" t="s">
        <v>56</v>
      </c>
      <c r="B43" s="1">
        <v>41821</v>
      </c>
      <c r="C43" s="1">
        <v>42858</v>
      </c>
      <c r="D43" t="str">
        <f>("Adrienne Ghorashi")</f>
        <v>Adrienne Ghorashi</v>
      </c>
      <c r="G43" t="str">
        <f>("2")</f>
        <v>2</v>
      </c>
      <c r="J43">
        <v>1</v>
      </c>
      <c r="K43" t="s">
        <v>331</v>
      </c>
      <c r="M43" t="str">
        <f>("Yes, needles, syringes, or hypodermic devices, Yes, injection or injecting")</f>
        <v>Yes, needles, syringes, or hypodermic devices, Yes, injection or injecting</v>
      </c>
      <c r="P43">
        <v>0</v>
      </c>
      <c r="Q43" t="s">
        <v>330</v>
      </c>
      <c r="S43" t="str">
        <f>("No")</f>
        <v>No</v>
      </c>
      <c r="T43" t="s">
        <v>329</v>
      </c>
      <c r="U43" t="s">
        <v>328</v>
      </c>
      <c r="Y43">
        <v>0</v>
      </c>
      <c r="AQ43">
        <v>0</v>
      </c>
      <c r="AS43" t="s">
        <v>328</v>
      </c>
    </row>
    <row r="44" spans="1:53" x14ac:dyDescent="0.25">
      <c r="A44" t="s">
        <v>56</v>
      </c>
      <c r="B44" s="1">
        <v>42859</v>
      </c>
      <c r="C44" s="1">
        <v>42917</v>
      </c>
      <c r="D44" t="str">
        <f>("Adrienne Ghorashi")</f>
        <v>Adrienne Ghorashi</v>
      </c>
      <c r="G44" t="str">
        <f>("3")</f>
        <v>3</v>
      </c>
      <c r="J44">
        <v>1</v>
      </c>
      <c r="K44" t="s">
        <v>331</v>
      </c>
      <c r="M44" t="str">
        <f>("Yes, needles, syringes, or hypodermic devices, Yes, injection or injecting")</f>
        <v>Yes, needles, syringes, or hypodermic devices, Yes, injection or injecting</v>
      </c>
      <c r="P44">
        <v>0</v>
      </c>
      <c r="Q44" t="s">
        <v>330</v>
      </c>
      <c r="S44" t="str">
        <f>("No")</f>
        <v>No</v>
      </c>
      <c r="T44" t="s">
        <v>329</v>
      </c>
      <c r="U44" t="s">
        <v>328</v>
      </c>
      <c r="Y44">
        <v>0</v>
      </c>
      <c r="AQ44">
        <v>0</v>
      </c>
      <c r="AS44" t="s">
        <v>328</v>
      </c>
    </row>
    <row r="45" spans="1:53" x14ac:dyDescent="0.25">
      <c r="A45" t="s">
        <v>57</v>
      </c>
      <c r="B45" s="1">
        <v>41091</v>
      </c>
      <c r="C45" s="1">
        <v>42087</v>
      </c>
      <c r="D45" t="str">
        <f>("Scott Burris")</f>
        <v>Scott Burris</v>
      </c>
      <c r="G45" t="str">
        <f>("1")</f>
        <v>1</v>
      </c>
      <c r="J45">
        <v>1</v>
      </c>
      <c r="K45" t="s">
        <v>327</v>
      </c>
      <c r="M45" t="str">
        <f>("Yes, needles, syringes, or hypodermic devices, Yes, injection or injecting")</f>
        <v>Yes, needles, syringes, or hypodermic devices, Yes, injection or injecting</v>
      </c>
      <c r="P45">
        <v>0</v>
      </c>
      <c r="Q45" t="s">
        <v>327</v>
      </c>
      <c r="S45" t="str">
        <f>("No")</f>
        <v>No</v>
      </c>
      <c r="T45" t="s">
        <v>327</v>
      </c>
      <c r="U45" t="s">
        <v>326</v>
      </c>
      <c r="Y45">
        <v>1</v>
      </c>
      <c r="Z45" t="s">
        <v>325</v>
      </c>
      <c r="AB45">
        <v>0</v>
      </c>
      <c r="AC45" t="s">
        <v>324</v>
      </c>
      <c r="AE45">
        <v>0</v>
      </c>
      <c r="AF45" t="s">
        <v>324</v>
      </c>
      <c r="AH45" t="str">
        <f>("")</f>
        <v/>
      </c>
      <c r="AK45">
        <v>0</v>
      </c>
      <c r="AL45" t="s">
        <v>324</v>
      </c>
      <c r="AN45" t="str">
        <f>("Buyer's name, Buyer's address, Purpose of syringe")</f>
        <v>Buyer's name, Buyer's address, Purpose of syringe</v>
      </c>
      <c r="AO45" t="s">
        <v>324</v>
      </c>
      <c r="AP45" t="s">
        <v>323</v>
      </c>
      <c r="AQ45">
        <v>0</v>
      </c>
      <c r="AS45" t="s">
        <v>322</v>
      </c>
    </row>
    <row r="46" spans="1:53" x14ac:dyDescent="0.25">
      <c r="A46" t="s">
        <v>57</v>
      </c>
      <c r="B46" s="1">
        <v>42088</v>
      </c>
      <c r="C46" s="1">
        <v>42917</v>
      </c>
      <c r="D46" t="str">
        <f>("Scott Burris")</f>
        <v>Scott Burris</v>
      </c>
      <c r="G46" t="str">
        <f>("2")</f>
        <v>2</v>
      </c>
      <c r="J46">
        <v>1</v>
      </c>
      <c r="K46" t="s">
        <v>321</v>
      </c>
      <c r="M46" t="str">
        <f>("Yes, needles, syringes, or hypodermic devices, Yes, injection or injecting")</f>
        <v>Yes, needles, syringes, or hypodermic devices, Yes, injection or injecting</v>
      </c>
      <c r="P46">
        <v>0</v>
      </c>
      <c r="S46" t="str">
        <f>("Yes")</f>
        <v>Yes</v>
      </c>
      <c r="T46" t="s">
        <v>318</v>
      </c>
      <c r="V46" t="str">
        <f>("For participants in syringe exchange programs")</f>
        <v>For participants in syringe exchange programs</v>
      </c>
      <c r="W46" t="s">
        <v>318</v>
      </c>
      <c r="Y46">
        <v>1</v>
      </c>
      <c r="Z46" t="s">
        <v>320</v>
      </c>
      <c r="AB46">
        <v>0</v>
      </c>
      <c r="AE46">
        <v>0</v>
      </c>
      <c r="AK46">
        <v>0</v>
      </c>
      <c r="AN46" t="str">
        <f>("Buyer's name, Buyer's address, Purpose of syringe")</f>
        <v>Buyer's name, Buyer's address, Purpose of syringe</v>
      </c>
      <c r="AO46" t="s">
        <v>319</v>
      </c>
      <c r="AQ46">
        <v>1</v>
      </c>
      <c r="AR46" t="s">
        <v>318</v>
      </c>
      <c r="AT46">
        <v>1</v>
      </c>
      <c r="AU46" t="s">
        <v>318</v>
      </c>
      <c r="AW46">
        <v>0</v>
      </c>
      <c r="AZ46">
        <v>0</v>
      </c>
    </row>
    <row r="47" spans="1:53" x14ac:dyDescent="0.25">
      <c r="A47" t="s">
        <v>58</v>
      </c>
      <c r="B47" s="1">
        <v>41091</v>
      </c>
      <c r="C47" s="1">
        <v>42917</v>
      </c>
      <c r="D47" t="str">
        <f>("Nadia Oussayef")</f>
        <v>Nadia Oussayef</v>
      </c>
      <c r="G47" t="str">
        <f>("1")</f>
        <v>1</v>
      </c>
      <c r="J47">
        <v>1</v>
      </c>
      <c r="K47" t="s">
        <v>317</v>
      </c>
      <c r="M47" t="str">
        <f>("Yes, needles, syringes, or hypodermic devices, Yes, injection or injecting")</f>
        <v>Yes, needles, syringes, or hypodermic devices, Yes, injection or injecting</v>
      </c>
      <c r="P47">
        <v>0</v>
      </c>
      <c r="Q47" t="s">
        <v>316</v>
      </c>
      <c r="S47" t="str">
        <f>("No")</f>
        <v>No</v>
      </c>
      <c r="T47" t="s">
        <v>314</v>
      </c>
      <c r="V47" t="s">
        <v>144</v>
      </c>
      <c r="Y47">
        <v>1</v>
      </c>
      <c r="Z47" t="s">
        <v>315</v>
      </c>
      <c r="AB47">
        <v>0</v>
      </c>
      <c r="AC47" t="s">
        <v>314</v>
      </c>
      <c r="AD47" t="s">
        <v>313</v>
      </c>
      <c r="AE47">
        <v>0</v>
      </c>
      <c r="AH47" t="str">
        <f>("")</f>
        <v/>
      </c>
      <c r="AK47">
        <v>1</v>
      </c>
      <c r="AL47" t="s">
        <v>314</v>
      </c>
      <c r="AN47" t="str">
        <f>("Purpose of syringe")</f>
        <v>Purpose of syringe</v>
      </c>
      <c r="AO47" t="s">
        <v>314</v>
      </c>
      <c r="AP47" t="s">
        <v>313</v>
      </c>
      <c r="AQ47">
        <v>0</v>
      </c>
    </row>
    <row r="48" spans="1:53" x14ac:dyDescent="0.25">
      <c r="A48" t="s">
        <v>59</v>
      </c>
      <c r="B48" s="1">
        <v>41091</v>
      </c>
      <c r="C48" s="1">
        <v>41555</v>
      </c>
      <c r="D48" t="str">
        <f>("Nadia Oussayef")</f>
        <v>Nadia Oussayef</v>
      </c>
      <c r="G48" t="str">
        <f>("1")</f>
        <v>1</v>
      </c>
      <c r="J48">
        <v>1</v>
      </c>
      <c r="K48" t="s">
        <v>312</v>
      </c>
      <c r="L48" t="s">
        <v>308</v>
      </c>
      <c r="M48" t="str">
        <f>("Yes, injection or injecting")</f>
        <v>Yes, injection or injecting</v>
      </c>
      <c r="P48">
        <v>1</v>
      </c>
      <c r="Q48" t="s">
        <v>311</v>
      </c>
      <c r="R48" t="s">
        <v>310</v>
      </c>
      <c r="S48" t="str">
        <f>("Yes")</f>
        <v>Yes</v>
      </c>
      <c r="T48" t="s">
        <v>309</v>
      </c>
      <c r="U48" t="s">
        <v>308</v>
      </c>
      <c r="V48" t="str">
        <f>("For participants in syringe exchange programs, For people who acquire syringes from a pharmacy")</f>
        <v>For participants in syringe exchange programs, For people who acquire syringes from a pharmacy</v>
      </c>
      <c r="Y48">
        <v>1</v>
      </c>
      <c r="Z48" t="s">
        <v>307</v>
      </c>
      <c r="AB48">
        <v>0</v>
      </c>
      <c r="AC48" t="s">
        <v>306</v>
      </c>
      <c r="AE48">
        <v>1</v>
      </c>
      <c r="AF48" t="s">
        <v>305</v>
      </c>
      <c r="AH48" t="str">
        <f>("Twenty or fewer")</f>
        <v>Twenty or fewer</v>
      </c>
      <c r="AI48" t="s">
        <v>305</v>
      </c>
      <c r="AK48">
        <v>1</v>
      </c>
      <c r="AL48" t="s">
        <v>304</v>
      </c>
      <c r="AN48" t="str">
        <f>("No information is required")</f>
        <v>No information is required</v>
      </c>
      <c r="AQ48">
        <v>1</v>
      </c>
      <c r="AR48" t="s">
        <v>303</v>
      </c>
      <c r="AT48">
        <v>0</v>
      </c>
      <c r="AW48">
        <v>1</v>
      </c>
      <c r="AX48" t="s">
        <v>302</v>
      </c>
      <c r="AZ48">
        <v>1</v>
      </c>
      <c r="BA48" t="s">
        <v>301</v>
      </c>
    </row>
    <row r="49" spans="1:53" x14ac:dyDescent="0.25">
      <c r="A49" t="s">
        <v>59</v>
      </c>
      <c r="B49" s="1">
        <v>41556</v>
      </c>
      <c r="C49" s="1">
        <v>42277</v>
      </c>
      <c r="D49" t="str">
        <f>("Nicolas Wilhelm")</f>
        <v>Nicolas Wilhelm</v>
      </c>
      <c r="G49" t="str">
        <f>("2")</f>
        <v>2</v>
      </c>
      <c r="J49">
        <v>1</v>
      </c>
      <c r="K49" t="s">
        <v>312</v>
      </c>
      <c r="L49" t="s">
        <v>308</v>
      </c>
      <c r="M49" t="str">
        <f>("Yes, injection or injecting")</f>
        <v>Yes, injection or injecting</v>
      </c>
      <c r="P49">
        <v>1</v>
      </c>
      <c r="Q49" t="s">
        <v>311</v>
      </c>
      <c r="R49" t="s">
        <v>310</v>
      </c>
      <c r="S49" t="str">
        <f>("Yes")</f>
        <v>Yes</v>
      </c>
      <c r="T49" t="s">
        <v>309</v>
      </c>
      <c r="U49" t="s">
        <v>308</v>
      </c>
      <c r="V49" t="str">
        <f>("For participants in syringe exchange programs, For people who acquire syringes from a pharmacy")</f>
        <v>For participants in syringe exchange programs, For people who acquire syringes from a pharmacy</v>
      </c>
      <c r="Y49">
        <v>1</v>
      </c>
      <c r="Z49" t="s">
        <v>307</v>
      </c>
      <c r="AB49">
        <v>0</v>
      </c>
      <c r="AC49" t="s">
        <v>306</v>
      </c>
      <c r="AE49">
        <v>1</v>
      </c>
      <c r="AF49" t="s">
        <v>305</v>
      </c>
      <c r="AH49" t="str">
        <f>("Twenty or fewer")</f>
        <v>Twenty or fewer</v>
      </c>
      <c r="AI49" t="s">
        <v>305</v>
      </c>
      <c r="AK49">
        <v>1</v>
      </c>
      <c r="AL49" t="s">
        <v>304</v>
      </c>
      <c r="AN49" t="str">
        <f>("No information is required")</f>
        <v>No information is required</v>
      </c>
      <c r="AQ49">
        <v>1</v>
      </c>
      <c r="AR49" t="s">
        <v>303</v>
      </c>
      <c r="AT49">
        <v>0</v>
      </c>
      <c r="AW49">
        <v>1</v>
      </c>
      <c r="AX49" t="s">
        <v>302</v>
      </c>
      <c r="AZ49">
        <v>1</v>
      </c>
      <c r="BA49" t="s">
        <v>301</v>
      </c>
    </row>
    <row r="50" spans="1:53" x14ac:dyDescent="0.25">
      <c r="A50" t="s">
        <v>59</v>
      </c>
      <c r="B50" s="1">
        <v>42278</v>
      </c>
      <c r="C50" s="1">
        <v>42291</v>
      </c>
      <c r="D50" t="str">
        <f>("Nicolas Wilhelm")</f>
        <v>Nicolas Wilhelm</v>
      </c>
      <c r="G50" t="str">
        <f>("3")</f>
        <v>3</v>
      </c>
      <c r="J50">
        <v>1</v>
      </c>
      <c r="K50" t="s">
        <v>312</v>
      </c>
      <c r="L50" t="s">
        <v>308</v>
      </c>
      <c r="M50" t="str">
        <f>("Yes, injection or injecting")</f>
        <v>Yes, injection or injecting</v>
      </c>
      <c r="P50">
        <v>1</v>
      </c>
      <c r="Q50" t="s">
        <v>311</v>
      </c>
      <c r="R50" t="s">
        <v>310</v>
      </c>
      <c r="S50" t="str">
        <f>("Yes")</f>
        <v>Yes</v>
      </c>
      <c r="T50" t="s">
        <v>309</v>
      </c>
      <c r="U50" t="s">
        <v>308</v>
      </c>
      <c r="V50" t="str">
        <f>("For participants in syringe exchange programs, For people who acquire syringes from a pharmacy")</f>
        <v>For participants in syringe exchange programs, For people who acquire syringes from a pharmacy</v>
      </c>
      <c r="Y50">
        <v>1</v>
      </c>
      <c r="Z50" t="s">
        <v>307</v>
      </c>
      <c r="AB50">
        <v>0</v>
      </c>
      <c r="AC50" t="s">
        <v>306</v>
      </c>
      <c r="AE50">
        <v>1</v>
      </c>
      <c r="AF50" t="s">
        <v>305</v>
      </c>
      <c r="AH50" t="str">
        <f>("Twenty or fewer")</f>
        <v>Twenty or fewer</v>
      </c>
      <c r="AI50" t="s">
        <v>305</v>
      </c>
      <c r="AK50">
        <v>1</v>
      </c>
      <c r="AL50" t="s">
        <v>304</v>
      </c>
      <c r="AN50" t="str">
        <f>("No information is required")</f>
        <v>No information is required</v>
      </c>
      <c r="AQ50">
        <v>1</v>
      </c>
      <c r="AR50" t="s">
        <v>303</v>
      </c>
      <c r="AT50">
        <v>0</v>
      </c>
      <c r="AW50">
        <v>1</v>
      </c>
      <c r="AX50" t="s">
        <v>302</v>
      </c>
      <c r="AZ50">
        <v>1</v>
      </c>
      <c r="BA50" t="s">
        <v>301</v>
      </c>
    </row>
    <row r="51" spans="1:53" x14ac:dyDescent="0.25">
      <c r="A51" t="s">
        <v>59</v>
      </c>
      <c r="B51" s="1">
        <v>42292</v>
      </c>
      <c r="C51" s="1">
        <v>42579</v>
      </c>
      <c r="D51" t="str">
        <f>("Nicolas Wilhelm")</f>
        <v>Nicolas Wilhelm</v>
      </c>
      <c r="G51" t="str">
        <f>("4")</f>
        <v>4</v>
      </c>
      <c r="J51">
        <v>1</v>
      </c>
      <c r="K51" t="s">
        <v>312</v>
      </c>
      <c r="L51" t="s">
        <v>308</v>
      </c>
      <c r="M51" t="str">
        <f>("Yes, injection or injecting")</f>
        <v>Yes, injection or injecting</v>
      </c>
      <c r="P51">
        <v>1</v>
      </c>
      <c r="Q51" t="s">
        <v>311</v>
      </c>
      <c r="R51" t="s">
        <v>310</v>
      </c>
      <c r="S51" t="str">
        <f>("Yes")</f>
        <v>Yes</v>
      </c>
      <c r="T51" t="s">
        <v>309</v>
      </c>
      <c r="U51" t="s">
        <v>308</v>
      </c>
      <c r="V51" t="str">
        <f>("For participants in syringe exchange programs")</f>
        <v>For participants in syringe exchange programs</v>
      </c>
      <c r="W51" t="s">
        <v>309</v>
      </c>
      <c r="Y51">
        <v>1</v>
      </c>
      <c r="Z51" t="s">
        <v>307</v>
      </c>
      <c r="AB51">
        <v>0</v>
      </c>
      <c r="AC51" t="s">
        <v>306</v>
      </c>
      <c r="AE51">
        <v>1</v>
      </c>
      <c r="AF51" t="s">
        <v>305</v>
      </c>
      <c r="AH51" t="str">
        <f>("Twenty or fewer")</f>
        <v>Twenty or fewer</v>
      </c>
      <c r="AI51" t="s">
        <v>305</v>
      </c>
      <c r="AK51">
        <v>1</v>
      </c>
      <c r="AL51" t="s">
        <v>304</v>
      </c>
      <c r="AN51" t="str">
        <f>("No information is required")</f>
        <v>No information is required</v>
      </c>
      <c r="AQ51">
        <v>1</v>
      </c>
      <c r="AR51" t="s">
        <v>303</v>
      </c>
      <c r="AT51">
        <v>0</v>
      </c>
      <c r="AW51">
        <v>1</v>
      </c>
      <c r="AX51" t="s">
        <v>302</v>
      </c>
      <c r="AZ51">
        <v>1</v>
      </c>
      <c r="BA51" t="s">
        <v>301</v>
      </c>
    </row>
    <row r="52" spans="1:53" x14ac:dyDescent="0.25">
      <c r="A52" t="s">
        <v>59</v>
      </c>
      <c r="B52" s="1">
        <v>42580</v>
      </c>
      <c r="C52" s="1">
        <v>42917</v>
      </c>
      <c r="D52" t="str">
        <f>("Joshua Waimberg")</f>
        <v>Joshua Waimberg</v>
      </c>
      <c r="G52" t="str">
        <f>("4")</f>
        <v>4</v>
      </c>
      <c r="J52">
        <v>1</v>
      </c>
      <c r="K52" t="s">
        <v>312</v>
      </c>
      <c r="L52" t="s">
        <v>308</v>
      </c>
      <c r="M52" t="str">
        <f>("Yes, injection or injecting")</f>
        <v>Yes, injection or injecting</v>
      </c>
      <c r="P52">
        <v>1</v>
      </c>
      <c r="Q52" t="s">
        <v>311</v>
      </c>
      <c r="R52" t="s">
        <v>310</v>
      </c>
      <c r="S52" t="str">
        <f>("Yes")</f>
        <v>Yes</v>
      </c>
      <c r="T52" t="s">
        <v>309</v>
      </c>
      <c r="U52" t="s">
        <v>308</v>
      </c>
      <c r="V52" t="str">
        <f>("For participants in syringe exchange programs, For people who acquire syringes from a pharmacy")</f>
        <v>For participants in syringe exchange programs, For people who acquire syringes from a pharmacy</v>
      </c>
      <c r="Y52">
        <v>1</v>
      </c>
      <c r="Z52" t="s">
        <v>307</v>
      </c>
      <c r="AB52">
        <v>0</v>
      </c>
      <c r="AC52" t="s">
        <v>306</v>
      </c>
      <c r="AE52">
        <v>1</v>
      </c>
      <c r="AF52" t="s">
        <v>305</v>
      </c>
      <c r="AH52" t="str">
        <f>("Twenty or fewer")</f>
        <v>Twenty or fewer</v>
      </c>
      <c r="AI52" t="s">
        <v>305</v>
      </c>
      <c r="AK52">
        <v>1</v>
      </c>
      <c r="AL52" t="s">
        <v>304</v>
      </c>
      <c r="AN52" t="str">
        <f>("No information is required")</f>
        <v>No information is required</v>
      </c>
      <c r="AQ52">
        <v>1</v>
      </c>
      <c r="AR52" t="s">
        <v>303</v>
      </c>
      <c r="AT52">
        <v>0</v>
      </c>
      <c r="AW52">
        <v>1</v>
      </c>
      <c r="AX52" t="s">
        <v>302</v>
      </c>
      <c r="AZ52">
        <v>1</v>
      </c>
      <c r="BA52" t="s">
        <v>301</v>
      </c>
    </row>
    <row r="53" spans="1:53" x14ac:dyDescent="0.25">
      <c r="A53" t="s">
        <v>60</v>
      </c>
      <c r="B53" s="1">
        <v>41091</v>
      </c>
      <c r="C53" s="1">
        <v>41547</v>
      </c>
      <c r="D53" t="str">
        <f>("Nadia Oussayef")</f>
        <v>Nadia Oussayef</v>
      </c>
      <c r="G53" t="str">
        <f>("1")</f>
        <v>1</v>
      </c>
      <c r="J53">
        <v>1</v>
      </c>
      <c r="K53" t="s">
        <v>300</v>
      </c>
      <c r="M53" t="str">
        <f>("Yes, needles, syringes, or hypodermic devices, Yes, injection or injecting")</f>
        <v>Yes, needles, syringes, or hypodermic devices, Yes, injection or injecting</v>
      </c>
      <c r="N53" t="s">
        <v>281</v>
      </c>
      <c r="P53">
        <v>0</v>
      </c>
      <c r="Q53" t="s">
        <v>281</v>
      </c>
      <c r="S53" t="str">
        <f>("Yes")</f>
        <v>Yes</v>
      </c>
      <c r="T53" t="s">
        <v>299</v>
      </c>
      <c r="U53" t="s">
        <v>298</v>
      </c>
      <c r="V53" t="s">
        <v>278</v>
      </c>
      <c r="Y53">
        <v>1</v>
      </c>
      <c r="Z53" t="s">
        <v>297</v>
      </c>
      <c r="AB53">
        <v>0</v>
      </c>
      <c r="AC53" t="s">
        <v>297</v>
      </c>
      <c r="AE53">
        <v>0</v>
      </c>
      <c r="AH53" t="str">
        <f>("")</f>
        <v/>
      </c>
      <c r="AK53">
        <v>1</v>
      </c>
      <c r="AL53" t="s">
        <v>296</v>
      </c>
      <c r="AN53" t="str">
        <f>("Buyer's name, Purpose of syringe")</f>
        <v>Buyer's name, Purpose of syringe</v>
      </c>
      <c r="AO53" t="s">
        <v>296</v>
      </c>
      <c r="AQ53">
        <v>1</v>
      </c>
      <c r="AR53" t="s">
        <v>295</v>
      </c>
      <c r="AS53" t="s">
        <v>294</v>
      </c>
      <c r="AT53">
        <v>0</v>
      </c>
      <c r="AU53" t="s">
        <v>293</v>
      </c>
      <c r="AW53">
        <v>1</v>
      </c>
      <c r="AX53" t="s">
        <v>292</v>
      </c>
      <c r="AZ53">
        <v>0</v>
      </c>
    </row>
    <row r="54" spans="1:53" x14ac:dyDescent="0.25">
      <c r="A54" t="s">
        <v>60</v>
      </c>
      <c r="B54" s="1">
        <v>41548</v>
      </c>
      <c r="C54" s="1">
        <v>41912</v>
      </c>
      <c r="D54" t="str">
        <f>("Sterling Johnson")</f>
        <v>Sterling Johnson</v>
      </c>
      <c r="G54" t="str">
        <f>("2")</f>
        <v>2</v>
      </c>
      <c r="J54">
        <v>1</v>
      </c>
      <c r="K54" t="s">
        <v>289</v>
      </c>
      <c r="M54" t="str">
        <f>("Yes, needles, syringes, or hypodermic devices, Yes, injection or injecting")</f>
        <v>Yes, needles, syringes, or hypodermic devices, Yes, injection or injecting</v>
      </c>
      <c r="N54" t="s">
        <v>281</v>
      </c>
      <c r="P54">
        <v>0</v>
      </c>
      <c r="S54" t="str">
        <f>("Yes")</f>
        <v>Yes</v>
      </c>
      <c r="T54" t="s">
        <v>291</v>
      </c>
      <c r="U54" t="s">
        <v>287</v>
      </c>
      <c r="V54" t="s">
        <v>278</v>
      </c>
      <c r="Y54">
        <v>1</v>
      </c>
      <c r="Z54" t="s">
        <v>277</v>
      </c>
      <c r="AB54">
        <v>0</v>
      </c>
      <c r="AE54">
        <v>0</v>
      </c>
      <c r="AK54">
        <v>1</v>
      </c>
      <c r="AL54" t="s">
        <v>277</v>
      </c>
      <c r="AN54" t="str">
        <f>("Buyer's name, Purpose of syringe")</f>
        <v>Buyer's name, Purpose of syringe</v>
      </c>
      <c r="AO54" t="s">
        <v>277</v>
      </c>
      <c r="AP54" t="s">
        <v>286</v>
      </c>
      <c r="AQ54">
        <v>1</v>
      </c>
      <c r="AR54" t="s">
        <v>285</v>
      </c>
      <c r="AS54" t="s">
        <v>284</v>
      </c>
      <c r="AT54">
        <v>0</v>
      </c>
      <c r="AW54">
        <v>1</v>
      </c>
      <c r="AX54" t="s">
        <v>290</v>
      </c>
      <c r="AZ54">
        <v>0</v>
      </c>
    </row>
    <row r="55" spans="1:53" x14ac:dyDescent="0.25">
      <c r="A55" t="s">
        <v>60</v>
      </c>
      <c r="B55" s="1">
        <v>41913</v>
      </c>
      <c r="C55" s="1">
        <v>42107</v>
      </c>
      <c r="D55" t="str">
        <f>("Sterling Johnson")</f>
        <v>Sterling Johnson</v>
      </c>
      <c r="G55" t="str">
        <f>("3")</f>
        <v>3</v>
      </c>
      <c r="J55">
        <v>1</v>
      </c>
      <c r="K55" t="s">
        <v>289</v>
      </c>
      <c r="M55" t="str">
        <f>("Yes, needles, syringes, or hypodermic devices, Yes, injection or injecting")</f>
        <v>Yes, needles, syringes, or hypodermic devices, Yes, injection or injecting</v>
      </c>
      <c r="N55" t="s">
        <v>281</v>
      </c>
      <c r="P55">
        <v>0</v>
      </c>
      <c r="S55" t="str">
        <f>("Yes")</f>
        <v>Yes</v>
      </c>
      <c r="T55" t="s">
        <v>288</v>
      </c>
      <c r="U55" t="s">
        <v>287</v>
      </c>
      <c r="V55" t="s">
        <v>278</v>
      </c>
      <c r="Y55">
        <v>1</v>
      </c>
      <c r="Z55" t="s">
        <v>277</v>
      </c>
      <c r="AB55">
        <v>0</v>
      </c>
      <c r="AE55">
        <v>0</v>
      </c>
      <c r="AK55">
        <v>1</v>
      </c>
      <c r="AL55" t="s">
        <v>277</v>
      </c>
      <c r="AN55" t="str">
        <f>("Buyer's name, Purpose of syringe")</f>
        <v>Buyer's name, Purpose of syringe</v>
      </c>
      <c r="AO55" t="s">
        <v>277</v>
      </c>
      <c r="AP55" t="s">
        <v>286</v>
      </c>
      <c r="AQ55">
        <v>1</v>
      </c>
      <c r="AR55" t="s">
        <v>285</v>
      </c>
      <c r="AS55" t="s">
        <v>284</v>
      </c>
      <c r="AT55">
        <v>0</v>
      </c>
      <c r="AW55">
        <v>0</v>
      </c>
      <c r="AZ55">
        <v>0</v>
      </c>
    </row>
    <row r="56" spans="1:53" x14ac:dyDescent="0.25">
      <c r="A56" t="s">
        <v>60</v>
      </c>
      <c r="B56" s="1">
        <v>42108</v>
      </c>
      <c r="C56" s="1">
        <v>42277</v>
      </c>
      <c r="D56" t="str">
        <f>("Jonathan Larsen")</f>
        <v>Jonathan Larsen</v>
      </c>
      <c r="G56" t="str">
        <f>("4")</f>
        <v>4</v>
      </c>
      <c r="J56">
        <v>1</v>
      </c>
      <c r="K56" t="s">
        <v>282</v>
      </c>
      <c r="M56" t="str">
        <f>("Yes, needles, syringes, or hypodermic devices, Yes, injection or injecting")</f>
        <v>Yes, needles, syringes, or hypodermic devices, Yes, injection or injecting</v>
      </c>
      <c r="N56" t="s">
        <v>281</v>
      </c>
      <c r="P56">
        <v>0</v>
      </c>
      <c r="S56" t="str">
        <f>("Yes")</f>
        <v>Yes</v>
      </c>
      <c r="T56" t="s">
        <v>280</v>
      </c>
      <c r="U56" t="s">
        <v>283</v>
      </c>
      <c r="V56" t="s">
        <v>278</v>
      </c>
      <c r="Y56">
        <v>1</v>
      </c>
      <c r="Z56" t="s">
        <v>277</v>
      </c>
      <c r="AB56">
        <v>0</v>
      </c>
      <c r="AE56">
        <v>0</v>
      </c>
      <c r="AK56">
        <v>1</v>
      </c>
      <c r="AL56" t="s">
        <v>277</v>
      </c>
      <c r="AN56" t="str">
        <f>("Buyer's name, Purpose of syringe")</f>
        <v>Buyer's name, Purpose of syringe</v>
      </c>
      <c r="AO56" t="s">
        <v>277</v>
      </c>
      <c r="AP56" t="s">
        <v>276</v>
      </c>
      <c r="AQ56">
        <v>1</v>
      </c>
      <c r="AR56" t="s">
        <v>275</v>
      </c>
      <c r="AT56">
        <v>0</v>
      </c>
      <c r="AW56">
        <v>0</v>
      </c>
      <c r="AZ56">
        <v>0</v>
      </c>
    </row>
    <row r="57" spans="1:53" x14ac:dyDescent="0.25">
      <c r="A57" t="s">
        <v>60</v>
      </c>
      <c r="B57" s="1">
        <v>42278</v>
      </c>
      <c r="C57" s="1">
        <v>42419</v>
      </c>
      <c r="D57" t="str">
        <f>("Jonathan Larsen")</f>
        <v>Jonathan Larsen</v>
      </c>
      <c r="G57" t="str">
        <f>("5")</f>
        <v>5</v>
      </c>
      <c r="J57">
        <v>1</v>
      </c>
      <c r="K57" t="s">
        <v>282</v>
      </c>
      <c r="M57" t="str">
        <f>("Yes, needles, syringes, or hypodermic devices, Yes, injection or injecting")</f>
        <v>Yes, needles, syringes, or hypodermic devices, Yes, injection or injecting</v>
      </c>
      <c r="N57" t="s">
        <v>281</v>
      </c>
      <c r="P57">
        <v>0</v>
      </c>
      <c r="S57" t="str">
        <f>("Yes")</f>
        <v>Yes</v>
      </c>
      <c r="T57" t="s">
        <v>280</v>
      </c>
      <c r="U57" t="s">
        <v>283</v>
      </c>
      <c r="Y57">
        <v>1</v>
      </c>
      <c r="Z57" t="s">
        <v>277</v>
      </c>
      <c r="AB57">
        <v>0</v>
      </c>
      <c r="AE57">
        <v>0</v>
      </c>
      <c r="AK57">
        <v>1</v>
      </c>
      <c r="AL57" t="s">
        <v>277</v>
      </c>
      <c r="AN57" t="str">
        <f>("Buyer's name, Purpose of syringe")</f>
        <v>Buyer's name, Purpose of syringe</v>
      </c>
      <c r="AO57" t="s">
        <v>277</v>
      </c>
      <c r="AP57" t="s">
        <v>276</v>
      </c>
      <c r="AQ57">
        <v>1</v>
      </c>
      <c r="AR57" t="s">
        <v>275</v>
      </c>
      <c r="AT57">
        <v>0</v>
      </c>
      <c r="AW57">
        <v>0</v>
      </c>
      <c r="AZ57">
        <v>0</v>
      </c>
    </row>
    <row r="58" spans="1:53" x14ac:dyDescent="0.25">
      <c r="A58" t="s">
        <v>60</v>
      </c>
      <c r="B58" s="1">
        <v>42420</v>
      </c>
      <c r="C58" s="1">
        <v>42643</v>
      </c>
      <c r="D58" t="str">
        <f>("Jonathan Larsen")</f>
        <v>Jonathan Larsen</v>
      </c>
      <c r="G58" t="str">
        <f>("6")</f>
        <v>6</v>
      </c>
      <c r="J58">
        <v>1</v>
      </c>
      <c r="K58" t="s">
        <v>282</v>
      </c>
      <c r="M58" t="str">
        <f>("Yes, needles, syringes, or hypodermic devices, Yes, injection or injecting")</f>
        <v>Yes, needles, syringes, or hypodermic devices, Yes, injection or injecting</v>
      </c>
      <c r="N58" t="s">
        <v>281</v>
      </c>
      <c r="P58">
        <v>0</v>
      </c>
      <c r="S58" t="str">
        <f>("Yes")</f>
        <v>Yes</v>
      </c>
      <c r="T58" t="s">
        <v>280</v>
      </c>
      <c r="U58" t="s">
        <v>283</v>
      </c>
      <c r="V58" t="s">
        <v>278</v>
      </c>
      <c r="Y58">
        <v>1</v>
      </c>
      <c r="Z58" t="s">
        <v>277</v>
      </c>
      <c r="AB58">
        <v>0</v>
      </c>
      <c r="AE58">
        <v>0</v>
      </c>
      <c r="AK58">
        <v>1</v>
      </c>
      <c r="AL58" t="s">
        <v>277</v>
      </c>
      <c r="AN58" t="str">
        <f>("Buyer's name, Purpose of syringe")</f>
        <v>Buyer's name, Purpose of syringe</v>
      </c>
      <c r="AO58" t="s">
        <v>277</v>
      </c>
      <c r="AP58" t="s">
        <v>276</v>
      </c>
      <c r="AQ58">
        <v>1</v>
      </c>
      <c r="AR58" t="s">
        <v>275</v>
      </c>
      <c r="AT58">
        <v>0</v>
      </c>
      <c r="AW58">
        <v>0</v>
      </c>
      <c r="AZ58">
        <v>0</v>
      </c>
    </row>
    <row r="59" spans="1:53" x14ac:dyDescent="0.25">
      <c r="A59" t="s">
        <v>60</v>
      </c>
      <c r="B59" s="1">
        <v>42644</v>
      </c>
      <c r="C59" s="1">
        <v>42917</v>
      </c>
      <c r="D59" t="str">
        <f>("Nicolas Wilhelm")</f>
        <v>Nicolas Wilhelm</v>
      </c>
      <c r="G59" t="str">
        <f>("7")</f>
        <v>7</v>
      </c>
      <c r="J59">
        <v>1</v>
      </c>
      <c r="K59" t="s">
        <v>282</v>
      </c>
      <c r="M59" t="str">
        <f>("Yes, needles, syringes, or hypodermic devices, Yes, injection or injecting")</f>
        <v>Yes, needles, syringes, or hypodermic devices, Yes, injection or injecting</v>
      </c>
      <c r="N59" t="s">
        <v>281</v>
      </c>
      <c r="P59">
        <v>0</v>
      </c>
      <c r="S59" t="str">
        <f>("Yes")</f>
        <v>Yes</v>
      </c>
      <c r="T59" t="s">
        <v>280</v>
      </c>
      <c r="U59" t="s">
        <v>279</v>
      </c>
      <c r="V59" t="s">
        <v>278</v>
      </c>
      <c r="Y59">
        <v>1</v>
      </c>
      <c r="Z59" t="s">
        <v>277</v>
      </c>
      <c r="AB59">
        <v>0</v>
      </c>
      <c r="AE59">
        <v>0</v>
      </c>
      <c r="AK59">
        <v>1</v>
      </c>
      <c r="AL59" t="s">
        <v>277</v>
      </c>
      <c r="AN59" t="str">
        <f>("Buyer's name, Purpose of syringe")</f>
        <v>Buyer's name, Purpose of syringe</v>
      </c>
      <c r="AO59" t="s">
        <v>277</v>
      </c>
      <c r="AP59" t="s">
        <v>276</v>
      </c>
      <c r="AQ59">
        <v>1</v>
      </c>
      <c r="AR59" t="s">
        <v>275</v>
      </c>
      <c r="AT59">
        <v>1</v>
      </c>
      <c r="AU59" t="s">
        <v>274</v>
      </c>
      <c r="AW59">
        <v>0</v>
      </c>
      <c r="AZ59">
        <v>0</v>
      </c>
    </row>
    <row r="60" spans="1:53" x14ac:dyDescent="0.25">
      <c r="A60" t="s">
        <v>61</v>
      </c>
      <c r="B60" s="1">
        <v>41091</v>
      </c>
      <c r="C60" s="1">
        <v>42185</v>
      </c>
      <c r="D60" t="str">
        <f>("Nadia Oussayef")</f>
        <v>Nadia Oussayef</v>
      </c>
      <c r="G60" t="str">
        <f>("1")</f>
        <v>1</v>
      </c>
      <c r="J60">
        <v>1</v>
      </c>
      <c r="K60" t="s">
        <v>273</v>
      </c>
      <c r="M60" t="str">
        <f>("No")</f>
        <v>No</v>
      </c>
      <c r="P60">
        <v>1</v>
      </c>
      <c r="Q60" t="s">
        <v>272</v>
      </c>
      <c r="R60" t="s">
        <v>271</v>
      </c>
      <c r="S60" t="str">
        <f>("Not defined as illegal")</f>
        <v>Not defined as illegal</v>
      </c>
      <c r="T60" t="s">
        <v>270</v>
      </c>
      <c r="V60" t="str">
        <f>("")</f>
        <v/>
      </c>
      <c r="Y60">
        <v>1</v>
      </c>
      <c r="Z60" t="s">
        <v>269</v>
      </c>
      <c r="AB60">
        <v>0</v>
      </c>
      <c r="AC60" t="s">
        <v>269</v>
      </c>
      <c r="AD60" t="s">
        <v>268</v>
      </c>
      <c r="AE60">
        <v>0</v>
      </c>
      <c r="AH60" t="str">
        <f>("")</f>
        <v/>
      </c>
      <c r="AK60">
        <v>1</v>
      </c>
      <c r="AL60" t="s">
        <v>267</v>
      </c>
      <c r="AN60" t="str">
        <f>("Buyer must verify age is over 18")</f>
        <v>Buyer must verify age is over 18</v>
      </c>
      <c r="AO60" t="s">
        <v>267</v>
      </c>
      <c r="AQ60">
        <v>1</v>
      </c>
      <c r="AR60" t="s">
        <v>266</v>
      </c>
      <c r="AT60">
        <v>1</v>
      </c>
      <c r="AU60" t="s">
        <v>266</v>
      </c>
      <c r="AW60">
        <v>0</v>
      </c>
      <c r="AX60" t="s">
        <v>266</v>
      </c>
      <c r="AZ60">
        <v>0</v>
      </c>
      <c r="BA60" t="s">
        <v>266</v>
      </c>
    </row>
    <row r="61" spans="1:53" x14ac:dyDescent="0.25">
      <c r="A61" t="s">
        <v>61</v>
      </c>
      <c r="B61" s="1">
        <v>42186</v>
      </c>
      <c r="C61" s="1">
        <v>42551</v>
      </c>
      <c r="D61" t="str">
        <f>("Jonathan Larsen")</f>
        <v>Jonathan Larsen</v>
      </c>
      <c r="G61" t="str">
        <f>("2")</f>
        <v>2</v>
      </c>
      <c r="J61">
        <v>1</v>
      </c>
      <c r="K61" t="s">
        <v>265</v>
      </c>
      <c r="M61" t="str">
        <f>("No")</f>
        <v>No</v>
      </c>
      <c r="P61">
        <v>1</v>
      </c>
      <c r="Q61" t="s">
        <v>264</v>
      </c>
      <c r="S61" t="str">
        <f>("Not defined as illegal")</f>
        <v>Not defined as illegal</v>
      </c>
      <c r="T61" t="s">
        <v>264</v>
      </c>
      <c r="Y61">
        <v>1</v>
      </c>
      <c r="Z61" t="s">
        <v>263</v>
      </c>
      <c r="AB61">
        <v>0</v>
      </c>
      <c r="AE61">
        <v>0</v>
      </c>
      <c r="AK61">
        <v>1</v>
      </c>
      <c r="AL61" t="s">
        <v>262</v>
      </c>
      <c r="AN61" t="str">
        <f>("Buyer must verify age is over 18")</f>
        <v>Buyer must verify age is over 18</v>
      </c>
      <c r="AO61" t="s">
        <v>261</v>
      </c>
      <c r="AQ61">
        <v>1</v>
      </c>
      <c r="AR61" t="s">
        <v>260</v>
      </c>
      <c r="AT61">
        <v>1</v>
      </c>
      <c r="AU61" t="s">
        <v>260</v>
      </c>
      <c r="AW61">
        <v>0</v>
      </c>
      <c r="AZ61">
        <v>0</v>
      </c>
    </row>
    <row r="62" spans="1:53" x14ac:dyDescent="0.25">
      <c r="A62" t="s">
        <v>61</v>
      </c>
      <c r="B62" s="1">
        <v>42552</v>
      </c>
      <c r="C62" s="1">
        <v>42917</v>
      </c>
      <c r="D62" t="str">
        <f>("Adrienne Ghorashi")</f>
        <v>Adrienne Ghorashi</v>
      </c>
      <c r="G62" t="str">
        <f>("3")</f>
        <v>3</v>
      </c>
      <c r="J62">
        <v>1</v>
      </c>
      <c r="K62" t="s">
        <v>265</v>
      </c>
      <c r="M62" t="str">
        <f>("No")</f>
        <v>No</v>
      </c>
      <c r="P62">
        <v>1</v>
      </c>
      <c r="Q62" t="s">
        <v>264</v>
      </c>
      <c r="S62" t="str">
        <f>("Not defined as illegal")</f>
        <v>Not defined as illegal</v>
      </c>
      <c r="T62" t="s">
        <v>264</v>
      </c>
      <c r="Y62">
        <v>1</v>
      </c>
      <c r="Z62" t="s">
        <v>263</v>
      </c>
      <c r="AB62">
        <v>0</v>
      </c>
      <c r="AE62">
        <v>0</v>
      </c>
      <c r="AK62">
        <v>1</v>
      </c>
      <c r="AL62" t="s">
        <v>262</v>
      </c>
      <c r="AN62" t="str">
        <f>("Buyer must verify age is over 18")</f>
        <v>Buyer must verify age is over 18</v>
      </c>
      <c r="AO62" t="s">
        <v>261</v>
      </c>
      <c r="AQ62">
        <v>1</v>
      </c>
      <c r="AR62" t="s">
        <v>260</v>
      </c>
      <c r="AT62">
        <v>1</v>
      </c>
      <c r="AU62" t="s">
        <v>260</v>
      </c>
      <c r="AW62">
        <v>0</v>
      </c>
      <c r="AZ62">
        <v>0</v>
      </c>
    </row>
    <row r="63" spans="1:53" x14ac:dyDescent="0.25">
      <c r="A63" t="s">
        <v>62</v>
      </c>
      <c r="B63" s="1">
        <v>41091</v>
      </c>
      <c r="C63" s="1">
        <v>42917</v>
      </c>
      <c r="D63" t="str">
        <f>("Nadia Oussayef")</f>
        <v>Nadia Oussayef</v>
      </c>
      <c r="G63" t="str">
        <f>("1")</f>
        <v>1</v>
      </c>
      <c r="J63">
        <v>1</v>
      </c>
      <c r="K63" t="s">
        <v>259</v>
      </c>
      <c r="M63" t="str">
        <f>("Yes, injection or injecting")</f>
        <v>Yes, injection or injecting</v>
      </c>
      <c r="O63" t="s">
        <v>258</v>
      </c>
      <c r="P63">
        <v>0</v>
      </c>
      <c r="S63" t="str">
        <f>("Yes")</f>
        <v>Yes</v>
      </c>
      <c r="T63" t="s">
        <v>257</v>
      </c>
      <c r="V63" t="s">
        <v>123</v>
      </c>
      <c r="W63" t="s">
        <v>257</v>
      </c>
      <c r="Y63">
        <v>0</v>
      </c>
      <c r="AH63" t="str">
        <f>("")</f>
        <v/>
      </c>
      <c r="AN63" t="str">
        <f>("")</f>
        <v/>
      </c>
      <c r="AQ63">
        <v>0</v>
      </c>
    </row>
    <row r="64" spans="1:53" x14ac:dyDescent="0.25">
      <c r="A64" t="s">
        <v>63</v>
      </c>
      <c r="B64" s="1">
        <v>41091</v>
      </c>
      <c r="C64" s="1">
        <v>41486</v>
      </c>
      <c r="D64" t="str">
        <f>("Nadia Oussayef")</f>
        <v>Nadia Oussayef</v>
      </c>
      <c r="G64" t="str">
        <f>("1")</f>
        <v>1</v>
      </c>
      <c r="J64">
        <v>1</v>
      </c>
      <c r="K64" t="s">
        <v>256</v>
      </c>
      <c r="M64" t="str">
        <f>("Yes, injection or injecting")</f>
        <v>Yes, injection or injecting</v>
      </c>
      <c r="P64">
        <v>1</v>
      </c>
      <c r="Q64" t="s">
        <v>255</v>
      </c>
      <c r="S64" t="str">
        <f>("Not defined as illegal")</f>
        <v>Not defined as illegal</v>
      </c>
      <c r="V64" t="str">
        <f>("")</f>
        <v/>
      </c>
      <c r="Y64">
        <v>1</v>
      </c>
      <c r="Z64" t="s">
        <v>254</v>
      </c>
      <c r="AB64">
        <v>1</v>
      </c>
      <c r="AC64" t="s">
        <v>254</v>
      </c>
      <c r="AD64" t="s">
        <v>251</v>
      </c>
      <c r="AE64">
        <v>1</v>
      </c>
      <c r="AF64" t="s">
        <v>254</v>
      </c>
      <c r="AH64" t="str">
        <f>("Ten or fewer")</f>
        <v>Ten or fewer</v>
      </c>
      <c r="AI64" t="s">
        <v>254</v>
      </c>
      <c r="AK64">
        <v>1</v>
      </c>
      <c r="AL64" t="s">
        <v>253</v>
      </c>
      <c r="AN64" t="str">
        <f>("No information is required")</f>
        <v>No information is required</v>
      </c>
      <c r="AO64" t="s">
        <v>253</v>
      </c>
      <c r="AQ64">
        <v>0</v>
      </c>
    </row>
    <row r="65" spans="1:52" x14ac:dyDescent="0.25">
      <c r="A65" t="s">
        <v>63</v>
      </c>
      <c r="B65" s="1">
        <v>41487</v>
      </c>
      <c r="C65" s="1">
        <v>42582</v>
      </c>
      <c r="D65" t="str">
        <f>("Nicolas Wilhelm")</f>
        <v>Nicolas Wilhelm</v>
      </c>
      <c r="G65" t="str">
        <f>("2")</f>
        <v>2</v>
      </c>
      <c r="J65">
        <v>1</v>
      </c>
      <c r="K65" t="s">
        <v>250</v>
      </c>
      <c r="M65" t="str">
        <f>("Yes, injection or injecting")</f>
        <v>Yes, injection or injecting</v>
      </c>
      <c r="P65">
        <v>1</v>
      </c>
      <c r="Q65" t="s">
        <v>252</v>
      </c>
      <c r="S65" t="str">
        <f>("Not defined as illegal")</f>
        <v>Not defined as illegal</v>
      </c>
      <c r="V65" t="str">
        <f>("")</f>
        <v/>
      </c>
      <c r="Y65">
        <v>1</v>
      </c>
      <c r="Z65" t="s">
        <v>250</v>
      </c>
      <c r="AB65">
        <v>1</v>
      </c>
      <c r="AC65" t="s">
        <v>250</v>
      </c>
      <c r="AD65" t="s">
        <v>251</v>
      </c>
      <c r="AE65">
        <v>1</v>
      </c>
      <c r="AF65" t="s">
        <v>250</v>
      </c>
      <c r="AH65" t="str">
        <f>("Ten or fewer")</f>
        <v>Ten or fewer</v>
      </c>
      <c r="AI65" t="s">
        <v>250</v>
      </c>
      <c r="AK65">
        <v>1</v>
      </c>
      <c r="AL65" t="s">
        <v>250</v>
      </c>
      <c r="AN65" t="str">
        <f>("No information is required")</f>
        <v>No information is required</v>
      </c>
      <c r="AQ65">
        <v>0</v>
      </c>
    </row>
    <row r="66" spans="1:52" x14ac:dyDescent="0.25">
      <c r="A66" t="s">
        <v>63</v>
      </c>
      <c r="B66" s="1">
        <v>42583</v>
      </c>
      <c r="C66" s="1">
        <v>42917</v>
      </c>
      <c r="D66" t="str">
        <f>("Nicolas Wilhelm")</f>
        <v>Nicolas Wilhelm</v>
      </c>
      <c r="G66" t="str">
        <f>("3")</f>
        <v>3</v>
      </c>
      <c r="J66">
        <v>1</v>
      </c>
      <c r="K66" t="s">
        <v>250</v>
      </c>
      <c r="M66" t="str">
        <f>("Yes, injection or injecting")</f>
        <v>Yes, injection or injecting</v>
      </c>
      <c r="P66">
        <v>1</v>
      </c>
      <c r="Q66" t="s">
        <v>252</v>
      </c>
      <c r="S66" t="str">
        <f>("Not defined as illegal")</f>
        <v>Not defined as illegal</v>
      </c>
      <c r="Y66">
        <v>1</v>
      </c>
      <c r="Z66" t="s">
        <v>250</v>
      </c>
      <c r="AB66">
        <v>1</v>
      </c>
      <c r="AC66" t="s">
        <v>250</v>
      </c>
      <c r="AD66" t="s">
        <v>251</v>
      </c>
      <c r="AE66">
        <v>1</v>
      </c>
      <c r="AF66" t="s">
        <v>250</v>
      </c>
      <c r="AH66" t="str">
        <f>("Ten or fewer")</f>
        <v>Ten or fewer</v>
      </c>
      <c r="AI66" t="s">
        <v>250</v>
      </c>
      <c r="AK66">
        <v>1</v>
      </c>
      <c r="AL66" t="s">
        <v>250</v>
      </c>
      <c r="AN66" t="str">
        <f>("No information is required")</f>
        <v>No information is required</v>
      </c>
      <c r="AQ66">
        <v>0</v>
      </c>
    </row>
    <row r="67" spans="1:52" x14ac:dyDescent="0.25">
      <c r="A67" t="s">
        <v>64</v>
      </c>
      <c r="B67" s="1">
        <v>41091</v>
      </c>
      <c r="C67" s="1">
        <v>42551</v>
      </c>
      <c r="D67" t="str">
        <f>("Nadia Oussayef")</f>
        <v>Nadia Oussayef</v>
      </c>
      <c r="G67" t="str">
        <f>("1")</f>
        <v>1</v>
      </c>
      <c r="J67">
        <v>1</v>
      </c>
      <c r="K67" t="s">
        <v>248</v>
      </c>
      <c r="M67" t="str">
        <f>("Yes, needles, syringes, or hypodermic devices, Yes, injection or injecting")</f>
        <v>Yes, needles, syringes, or hypodermic devices, Yes, injection or injecting</v>
      </c>
      <c r="P67">
        <v>0</v>
      </c>
      <c r="Q67" t="s">
        <v>249</v>
      </c>
      <c r="S67" t="str">
        <f>("No")</f>
        <v>No</v>
      </c>
      <c r="T67" t="s">
        <v>248</v>
      </c>
      <c r="Y67">
        <v>0</v>
      </c>
      <c r="AH67" t="str">
        <f>("")</f>
        <v/>
      </c>
      <c r="AN67" t="str">
        <f>("")</f>
        <v/>
      </c>
      <c r="AQ67">
        <v>0</v>
      </c>
    </row>
    <row r="68" spans="1:52" x14ac:dyDescent="0.25">
      <c r="A68" t="s">
        <v>64</v>
      </c>
      <c r="B68" s="1">
        <v>42552</v>
      </c>
      <c r="C68" s="1">
        <v>42917</v>
      </c>
      <c r="D68" t="str">
        <f>("Adrienne Ghorashi")</f>
        <v>Adrienne Ghorashi</v>
      </c>
      <c r="G68" t="str">
        <f>("2")</f>
        <v>2</v>
      </c>
      <c r="J68">
        <v>1</v>
      </c>
      <c r="K68" t="s">
        <v>248</v>
      </c>
      <c r="M68" t="str">
        <f>("Yes, needles, syringes, or hypodermic devices, Yes, injection or injecting")</f>
        <v>Yes, needles, syringes, or hypodermic devices, Yes, injection or injecting</v>
      </c>
      <c r="P68">
        <v>0</v>
      </c>
      <c r="Q68" t="s">
        <v>249</v>
      </c>
      <c r="S68" t="str">
        <f>("No")</f>
        <v>No</v>
      </c>
      <c r="T68" t="s">
        <v>248</v>
      </c>
      <c r="Y68">
        <v>0</v>
      </c>
      <c r="AQ68">
        <v>0</v>
      </c>
    </row>
    <row r="69" spans="1:52" x14ac:dyDescent="0.25">
      <c r="A69" t="s">
        <v>65</v>
      </c>
      <c r="B69" s="1">
        <v>41091</v>
      </c>
      <c r="C69" s="1">
        <v>42735</v>
      </c>
      <c r="D69" t="str">
        <f>("Nadia Oussayef")</f>
        <v>Nadia Oussayef</v>
      </c>
      <c r="G69" t="str">
        <f>("1")</f>
        <v>1</v>
      </c>
      <c r="J69">
        <v>1</v>
      </c>
      <c r="K69" t="s">
        <v>247</v>
      </c>
      <c r="M69" t="str">
        <f>("Yes, needles, syringes, or hypodermic devices, Yes, injection or injecting")</f>
        <v>Yes, needles, syringes, or hypodermic devices, Yes, injection or injecting</v>
      </c>
      <c r="P69">
        <v>0</v>
      </c>
      <c r="Q69" t="s">
        <v>245</v>
      </c>
      <c r="S69" t="str">
        <f>("No")</f>
        <v>No</v>
      </c>
      <c r="Y69">
        <v>0</v>
      </c>
      <c r="AH69" t="str">
        <f>("")</f>
        <v/>
      </c>
      <c r="AN69" t="str">
        <f>("")</f>
        <v/>
      </c>
      <c r="AQ69">
        <v>0</v>
      </c>
    </row>
    <row r="70" spans="1:52" x14ac:dyDescent="0.25">
      <c r="A70" t="s">
        <v>65</v>
      </c>
      <c r="B70" s="1">
        <v>42736</v>
      </c>
      <c r="C70" s="1">
        <v>42917</v>
      </c>
      <c r="D70" t="str">
        <f>("Joshua Waimberg")</f>
        <v>Joshua Waimberg</v>
      </c>
      <c r="G70" t="str">
        <f>("1")</f>
        <v>1</v>
      </c>
      <c r="J70">
        <v>1</v>
      </c>
      <c r="K70" t="s">
        <v>246</v>
      </c>
      <c r="M70" t="str">
        <f>("Yes, needles, syringes, or hypodermic devices, Yes, injection or injecting")</f>
        <v>Yes, needles, syringes, or hypodermic devices, Yes, injection or injecting</v>
      </c>
      <c r="P70">
        <v>0</v>
      </c>
      <c r="Q70" t="s">
        <v>245</v>
      </c>
      <c r="S70" t="str">
        <f>("No")</f>
        <v>No</v>
      </c>
      <c r="Y70">
        <v>0</v>
      </c>
      <c r="AQ70">
        <v>0</v>
      </c>
    </row>
    <row r="71" spans="1:52" x14ac:dyDescent="0.25">
      <c r="A71" t="s">
        <v>66</v>
      </c>
      <c r="B71" s="1">
        <v>41091</v>
      </c>
      <c r="C71" s="1">
        <v>42917</v>
      </c>
      <c r="D71" t="str">
        <f>("Nadia Oussayef")</f>
        <v>Nadia Oussayef</v>
      </c>
      <c r="G71" t="str">
        <f>("1")</f>
        <v>1</v>
      </c>
      <c r="J71">
        <v>1</v>
      </c>
      <c r="K71" t="s">
        <v>244</v>
      </c>
      <c r="M71" t="str">
        <f>("Yes, injection or injecting")</f>
        <v>Yes, injection or injecting</v>
      </c>
      <c r="N71" t="s">
        <v>243</v>
      </c>
      <c r="O71" t="s">
        <v>242</v>
      </c>
      <c r="P71">
        <v>0</v>
      </c>
      <c r="Q71" t="s">
        <v>241</v>
      </c>
      <c r="S71" t="str">
        <f>("No")</f>
        <v>No</v>
      </c>
      <c r="Y71">
        <v>0</v>
      </c>
      <c r="AH71" t="str">
        <f>("")</f>
        <v/>
      </c>
      <c r="AN71" t="str">
        <f>("")</f>
        <v/>
      </c>
      <c r="AQ71">
        <v>0</v>
      </c>
    </row>
    <row r="72" spans="1:52" x14ac:dyDescent="0.25">
      <c r="A72" t="s">
        <v>67</v>
      </c>
      <c r="B72" s="1">
        <v>41091</v>
      </c>
      <c r="C72" s="1">
        <v>42852</v>
      </c>
      <c r="D72" t="str">
        <f>("Nadia Oussayef")</f>
        <v>Nadia Oussayef</v>
      </c>
      <c r="G72" t="str">
        <f>("1")</f>
        <v>1</v>
      </c>
      <c r="J72">
        <v>1</v>
      </c>
      <c r="K72" t="s">
        <v>239</v>
      </c>
      <c r="M72" t="str">
        <f>("Yes, needles, syringes, or hypodermic devices, Yes, injection or injecting")</f>
        <v>Yes, needles, syringes, or hypodermic devices, Yes, injection or injecting</v>
      </c>
      <c r="P72">
        <v>0</v>
      </c>
      <c r="Q72" t="s">
        <v>240</v>
      </c>
      <c r="S72" t="str">
        <f>("No")</f>
        <v>No</v>
      </c>
      <c r="Y72">
        <v>1</v>
      </c>
      <c r="Z72" t="s">
        <v>239</v>
      </c>
      <c r="AB72">
        <v>0</v>
      </c>
      <c r="AE72">
        <v>0</v>
      </c>
      <c r="AK72">
        <v>1</v>
      </c>
      <c r="AL72" t="s">
        <v>239</v>
      </c>
      <c r="AN72" t="str">
        <f>("No information is required")</f>
        <v>No information is required</v>
      </c>
      <c r="AQ72">
        <v>0</v>
      </c>
    </row>
    <row r="73" spans="1:52" x14ac:dyDescent="0.25">
      <c r="A73" t="s">
        <v>67</v>
      </c>
      <c r="B73" s="1">
        <v>42853</v>
      </c>
      <c r="C73" s="1">
        <v>42917</v>
      </c>
      <c r="D73" t="str">
        <f>("Joshua Waimberg")</f>
        <v>Joshua Waimberg</v>
      </c>
      <c r="G73" t="str">
        <f>("1")</f>
        <v>1</v>
      </c>
      <c r="J73">
        <v>1</v>
      </c>
      <c r="K73" t="s">
        <v>239</v>
      </c>
      <c r="M73" t="str">
        <f>("Yes, needles, syringes, or hypodermic devices, Yes, injection or injecting")</f>
        <v>Yes, needles, syringes, or hypodermic devices, Yes, injection or injecting</v>
      </c>
      <c r="P73">
        <v>0</v>
      </c>
      <c r="Q73" t="s">
        <v>240</v>
      </c>
      <c r="S73" t="str">
        <f>("No")</f>
        <v>No</v>
      </c>
      <c r="Y73">
        <v>1</v>
      </c>
      <c r="Z73" t="s">
        <v>239</v>
      </c>
      <c r="AB73">
        <v>0</v>
      </c>
      <c r="AE73">
        <v>0</v>
      </c>
      <c r="AK73">
        <v>1</v>
      </c>
      <c r="AL73" t="s">
        <v>239</v>
      </c>
      <c r="AN73" t="str">
        <f>("No information is required")</f>
        <v>No information is required</v>
      </c>
      <c r="AQ73">
        <v>0</v>
      </c>
    </row>
    <row r="74" spans="1:52" x14ac:dyDescent="0.25">
      <c r="A74" t="s">
        <v>68</v>
      </c>
      <c r="B74" s="1">
        <v>41091</v>
      </c>
      <c r="C74" s="1">
        <v>41455</v>
      </c>
      <c r="D74" t="str">
        <f>("Jess Ledonne")</f>
        <v>Jess Ledonne</v>
      </c>
      <c r="G74" t="str">
        <f>("1")</f>
        <v>1</v>
      </c>
      <c r="J74">
        <v>1</v>
      </c>
      <c r="K74" t="s">
        <v>237</v>
      </c>
      <c r="M74" t="str">
        <f>("Yes, injection or injecting")</f>
        <v>Yes, injection or injecting</v>
      </c>
      <c r="P74">
        <v>0</v>
      </c>
      <c r="Q74" t="s">
        <v>236</v>
      </c>
      <c r="S74" t="str">
        <f>("Yes")</f>
        <v>Yes</v>
      </c>
      <c r="T74" t="s">
        <v>235</v>
      </c>
      <c r="V74" t="s">
        <v>123</v>
      </c>
      <c r="W74" t="s">
        <v>235</v>
      </c>
      <c r="Y74">
        <v>1</v>
      </c>
      <c r="Z74" t="s">
        <v>235</v>
      </c>
      <c r="AB74">
        <v>0</v>
      </c>
      <c r="AC74" t="s">
        <v>235</v>
      </c>
      <c r="AD74" t="s">
        <v>238</v>
      </c>
      <c r="AE74">
        <v>0</v>
      </c>
      <c r="AK74">
        <v>1</v>
      </c>
      <c r="AL74" t="s">
        <v>235</v>
      </c>
      <c r="AN74" t="str">
        <f>("No")</f>
        <v>No</v>
      </c>
      <c r="AQ74">
        <v>0</v>
      </c>
    </row>
    <row r="75" spans="1:52" x14ac:dyDescent="0.25">
      <c r="A75" t="s">
        <v>68</v>
      </c>
      <c r="B75" s="1">
        <v>41456</v>
      </c>
      <c r="C75" s="1">
        <v>42917</v>
      </c>
      <c r="D75" t="str">
        <f>("Scott Burris")</f>
        <v>Scott Burris</v>
      </c>
      <c r="G75" t="str">
        <f>("2")</f>
        <v>2</v>
      </c>
      <c r="J75">
        <v>1</v>
      </c>
      <c r="K75" t="s">
        <v>237</v>
      </c>
      <c r="M75" t="str">
        <f>("No")</f>
        <v>No</v>
      </c>
      <c r="P75">
        <v>1</v>
      </c>
      <c r="Q75" t="s">
        <v>236</v>
      </c>
      <c r="S75" t="str">
        <f>("Not defined as illegal")</f>
        <v>Not defined as illegal</v>
      </c>
      <c r="T75" t="s">
        <v>235</v>
      </c>
      <c r="V75" t="s">
        <v>123</v>
      </c>
      <c r="W75" t="s">
        <v>235</v>
      </c>
      <c r="Y75">
        <v>1</v>
      </c>
      <c r="Z75" t="s">
        <v>235</v>
      </c>
      <c r="AB75">
        <v>0</v>
      </c>
      <c r="AC75" t="s">
        <v>235</v>
      </c>
      <c r="AE75">
        <v>0</v>
      </c>
      <c r="AK75">
        <v>1</v>
      </c>
      <c r="AL75" t="s">
        <v>235</v>
      </c>
      <c r="AN75" t="str">
        <f>("No information is required")</f>
        <v>No information is required</v>
      </c>
      <c r="AQ75">
        <v>1</v>
      </c>
      <c r="AR75" t="s">
        <v>234</v>
      </c>
      <c r="AT75">
        <v>0</v>
      </c>
      <c r="AU75" t="s">
        <v>234</v>
      </c>
      <c r="AW75">
        <v>0</v>
      </c>
      <c r="AX75" t="s">
        <v>234</v>
      </c>
      <c r="AZ75">
        <v>0</v>
      </c>
    </row>
    <row r="76" spans="1:52" x14ac:dyDescent="0.25">
      <c r="A76" t="s">
        <v>69</v>
      </c>
      <c r="B76" s="1">
        <v>41091</v>
      </c>
      <c r="C76" s="1">
        <v>41130</v>
      </c>
      <c r="D76" t="str">
        <f>("Sterling Johnson")</f>
        <v>Sterling Johnson</v>
      </c>
      <c r="G76" t="str">
        <f>("1")</f>
        <v>1</v>
      </c>
      <c r="J76">
        <v>1</v>
      </c>
      <c r="K76" t="s">
        <v>233</v>
      </c>
      <c r="L76" t="s">
        <v>232</v>
      </c>
      <c r="M76" t="str">
        <f>("No")</f>
        <v>No</v>
      </c>
      <c r="P76">
        <v>0</v>
      </c>
      <c r="Q76" t="s">
        <v>231</v>
      </c>
      <c r="S76" t="str">
        <f>("Not defined as illegal")</f>
        <v>Not defined as illegal</v>
      </c>
      <c r="V76" t="str">
        <f>("")</f>
        <v/>
      </c>
      <c r="Y76">
        <v>1</v>
      </c>
      <c r="Z76" t="s">
        <v>230</v>
      </c>
      <c r="AB76">
        <v>1</v>
      </c>
      <c r="AC76" t="s">
        <v>230</v>
      </c>
      <c r="AD76" t="s">
        <v>227</v>
      </c>
      <c r="AE76">
        <v>1</v>
      </c>
      <c r="AF76" t="s">
        <v>230</v>
      </c>
      <c r="AH76" t="str">
        <f>("Ten or fewer")</f>
        <v>Ten or fewer</v>
      </c>
      <c r="AI76" t="s">
        <v>230</v>
      </c>
      <c r="AK76">
        <v>1</v>
      </c>
      <c r="AL76" t="s">
        <v>230</v>
      </c>
      <c r="AN76" t="str">
        <f>("No information is required")</f>
        <v>No information is required</v>
      </c>
      <c r="AO76" t="s">
        <v>230</v>
      </c>
      <c r="AP76" t="s">
        <v>229</v>
      </c>
      <c r="AQ76">
        <v>0</v>
      </c>
      <c r="AS76" t="s">
        <v>228</v>
      </c>
    </row>
    <row r="77" spans="1:52" x14ac:dyDescent="0.25">
      <c r="A77" t="s">
        <v>69</v>
      </c>
      <c r="B77" s="1">
        <v>41131</v>
      </c>
      <c r="C77" s="1">
        <v>41477</v>
      </c>
      <c r="D77" t="str">
        <f>("Jess Ledonne")</f>
        <v>Jess Ledonne</v>
      </c>
      <c r="G77" t="str">
        <f>("2")</f>
        <v>2</v>
      </c>
      <c r="J77">
        <v>1</v>
      </c>
      <c r="K77" t="s">
        <v>233</v>
      </c>
      <c r="L77" t="s">
        <v>232</v>
      </c>
      <c r="M77" t="str">
        <f>("No")</f>
        <v>No</v>
      </c>
      <c r="P77">
        <v>0</v>
      </c>
      <c r="Q77" t="s">
        <v>231</v>
      </c>
      <c r="S77" t="str">
        <f>("Not defined as illegal")</f>
        <v>Not defined as illegal</v>
      </c>
      <c r="Y77">
        <v>1</v>
      </c>
      <c r="Z77" t="s">
        <v>230</v>
      </c>
      <c r="AB77">
        <v>1</v>
      </c>
      <c r="AC77" t="s">
        <v>230</v>
      </c>
      <c r="AD77" t="s">
        <v>227</v>
      </c>
      <c r="AE77">
        <v>1</v>
      </c>
      <c r="AF77" t="s">
        <v>230</v>
      </c>
      <c r="AH77" t="str">
        <f>("Ten or fewer")</f>
        <v>Ten or fewer</v>
      </c>
      <c r="AI77" t="s">
        <v>230</v>
      </c>
      <c r="AK77">
        <v>1</v>
      </c>
      <c r="AL77" t="s">
        <v>230</v>
      </c>
      <c r="AN77" t="str">
        <f>("No information is required")</f>
        <v>No information is required</v>
      </c>
      <c r="AO77" t="s">
        <v>230</v>
      </c>
      <c r="AP77" t="s">
        <v>229</v>
      </c>
      <c r="AQ77">
        <v>0</v>
      </c>
      <c r="AS77" t="s">
        <v>228</v>
      </c>
    </row>
    <row r="78" spans="1:52" x14ac:dyDescent="0.25">
      <c r="A78" t="s">
        <v>69</v>
      </c>
      <c r="B78" s="1">
        <v>41478</v>
      </c>
      <c r="C78" s="1">
        <v>42257</v>
      </c>
      <c r="D78" t="str">
        <f>("Sterling Johnson")</f>
        <v>Sterling Johnson</v>
      </c>
      <c r="G78" t="str">
        <f>("3")</f>
        <v>3</v>
      </c>
      <c r="J78">
        <v>1</v>
      </c>
      <c r="K78" t="s">
        <v>224</v>
      </c>
      <c r="M78" t="str">
        <f>("No")</f>
        <v>No</v>
      </c>
      <c r="P78">
        <v>0</v>
      </c>
      <c r="S78" t="str">
        <f>("Not defined as illegal")</f>
        <v>Not defined as illegal</v>
      </c>
      <c r="Y78">
        <v>1</v>
      </c>
      <c r="Z78" t="s">
        <v>223</v>
      </c>
      <c r="AB78">
        <v>1</v>
      </c>
      <c r="AC78" t="s">
        <v>223</v>
      </c>
      <c r="AD78" t="s">
        <v>227</v>
      </c>
      <c r="AE78">
        <v>1</v>
      </c>
      <c r="AF78" t="s">
        <v>223</v>
      </c>
      <c r="AH78" t="str">
        <f>("Ten or fewer")</f>
        <v>Ten or fewer</v>
      </c>
      <c r="AI78" t="s">
        <v>223</v>
      </c>
      <c r="AJ78" t="s">
        <v>225</v>
      </c>
      <c r="AK78">
        <v>1</v>
      </c>
      <c r="AL78" t="s">
        <v>223</v>
      </c>
      <c r="AN78" t="str">
        <f>("No information is required")</f>
        <v>No information is required</v>
      </c>
      <c r="AQ78">
        <v>0</v>
      </c>
    </row>
    <row r="79" spans="1:52" x14ac:dyDescent="0.25">
      <c r="A79" t="s">
        <v>69</v>
      </c>
      <c r="B79" s="1">
        <v>42258</v>
      </c>
      <c r="C79" s="1">
        <v>42589</v>
      </c>
      <c r="D79" t="str">
        <f>("Nicolas Wilhelm")</f>
        <v>Nicolas Wilhelm</v>
      </c>
      <c r="G79" t="str">
        <f>("4")</f>
        <v>4</v>
      </c>
      <c r="J79">
        <v>1</v>
      </c>
      <c r="K79" t="s">
        <v>224</v>
      </c>
      <c r="M79" t="str">
        <f>("No")</f>
        <v>No</v>
      </c>
      <c r="P79">
        <v>0</v>
      </c>
      <c r="S79" t="str">
        <f>("Not defined as illegal")</f>
        <v>Not defined as illegal</v>
      </c>
      <c r="Y79">
        <v>1</v>
      </c>
      <c r="Z79" t="s">
        <v>223</v>
      </c>
      <c r="AB79">
        <v>1</v>
      </c>
      <c r="AC79" t="s">
        <v>223</v>
      </c>
      <c r="AD79" t="s">
        <v>226</v>
      </c>
      <c r="AE79">
        <v>1</v>
      </c>
      <c r="AF79" t="s">
        <v>223</v>
      </c>
      <c r="AH79" t="str">
        <f>("Ten or fewer")</f>
        <v>Ten or fewer</v>
      </c>
      <c r="AI79" t="s">
        <v>223</v>
      </c>
      <c r="AJ79" t="s">
        <v>225</v>
      </c>
      <c r="AK79">
        <v>1</v>
      </c>
      <c r="AL79" t="s">
        <v>223</v>
      </c>
      <c r="AN79" t="str">
        <f>("No information is required")</f>
        <v>No information is required</v>
      </c>
      <c r="AQ79">
        <v>0</v>
      </c>
    </row>
    <row r="80" spans="1:52" x14ac:dyDescent="0.25">
      <c r="A80" t="s">
        <v>69</v>
      </c>
      <c r="B80" s="1">
        <v>42590</v>
      </c>
      <c r="C80" s="1">
        <v>42901</v>
      </c>
      <c r="D80" t="str">
        <f>("Joshua Waimberg")</f>
        <v>Joshua Waimberg</v>
      </c>
      <c r="G80" t="str">
        <f>("5")</f>
        <v>5</v>
      </c>
      <c r="J80">
        <v>1</v>
      </c>
      <c r="K80" t="s">
        <v>224</v>
      </c>
      <c r="M80" t="str">
        <f>("No")</f>
        <v>No</v>
      </c>
      <c r="P80">
        <v>0</v>
      </c>
      <c r="S80" t="str">
        <f>("Not defined as illegal")</f>
        <v>Not defined as illegal</v>
      </c>
      <c r="Y80">
        <v>1</v>
      </c>
      <c r="Z80" t="s">
        <v>223</v>
      </c>
      <c r="AB80">
        <v>1</v>
      </c>
      <c r="AC80" t="s">
        <v>223</v>
      </c>
      <c r="AD80" t="s">
        <v>226</v>
      </c>
      <c r="AE80">
        <v>1</v>
      </c>
      <c r="AF80" t="s">
        <v>223</v>
      </c>
      <c r="AH80" t="str">
        <f>("Ten or fewer")</f>
        <v>Ten or fewer</v>
      </c>
      <c r="AI80" t="s">
        <v>223</v>
      </c>
      <c r="AJ80" t="s">
        <v>225</v>
      </c>
      <c r="AK80">
        <v>1</v>
      </c>
      <c r="AL80" t="s">
        <v>223</v>
      </c>
      <c r="AN80" t="str">
        <f>("No information is required")</f>
        <v>No information is required</v>
      </c>
      <c r="AQ80">
        <v>0</v>
      </c>
    </row>
    <row r="81" spans="1:54" x14ac:dyDescent="0.25">
      <c r="A81" t="s">
        <v>69</v>
      </c>
      <c r="B81" s="1">
        <v>42902</v>
      </c>
      <c r="C81" s="1">
        <v>42917</v>
      </c>
      <c r="D81" t="str">
        <f>("Joshua Waimberg")</f>
        <v>Joshua Waimberg</v>
      </c>
      <c r="G81" t="str">
        <f>("6")</f>
        <v>6</v>
      </c>
      <c r="J81">
        <v>1</v>
      </c>
      <c r="K81" t="s">
        <v>224</v>
      </c>
      <c r="M81" t="str">
        <f>("No")</f>
        <v>No</v>
      </c>
      <c r="P81">
        <v>0</v>
      </c>
      <c r="S81" t="str">
        <f>("Not defined as illegal")</f>
        <v>Not defined as illegal</v>
      </c>
      <c r="Y81">
        <v>1</v>
      </c>
      <c r="Z81" t="s">
        <v>223</v>
      </c>
      <c r="AB81">
        <v>0</v>
      </c>
      <c r="AC81" t="s">
        <v>223</v>
      </c>
      <c r="AD81" t="s">
        <v>222</v>
      </c>
      <c r="AE81">
        <v>0</v>
      </c>
      <c r="AH81" t="str">
        <f>("")</f>
        <v/>
      </c>
      <c r="AK81">
        <v>0</v>
      </c>
      <c r="AN81" t="str">
        <f>("No information is required")</f>
        <v>No information is required</v>
      </c>
      <c r="AQ81">
        <v>1</v>
      </c>
      <c r="AR81" t="s">
        <v>221</v>
      </c>
      <c r="AT81">
        <v>0</v>
      </c>
      <c r="AW81">
        <v>0</v>
      </c>
      <c r="AZ81">
        <v>0</v>
      </c>
    </row>
    <row r="82" spans="1:54" x14ac:dyDescent="0.25">
      <c r="A82" t="s">
        <v>70</v>
      </c>
      <c r="B82" s="1">
        <v>41105</v>
      </c>
      <c r="C82" s="1">
        <v>42039</v>
      </c>
      <c r="D82" t="str">
        <f>("Jess Ledonne")</f>
        <v>Jess Ledonne</v>
      </c>
      <c r="G82" t="str">
        <f>("1")</f>
        <v>1</v>
      </c>
      <c r="J82">
        <v>1</v>
      </c>
      <c r="K82" t="s">
        <v>220</v>
      </c>
      <c r="M82" t="str">
        <f>("No")</f>
        <v>No</v>
      </c>
      <c r="P82">
        <v>0</v>
      </c>
      <c r="Q82" t="s">
        <v>219</v>
      </c>
      <c r="S82" t="str">
        <f>("Yes")</f>
        <v>Yes</v>
      </c>
      <c r="T82" t="s">
        <v>218</v>
      </c>
      <c r="V82" t="str">
        <f>("For participants in syringe exchange programs, For people who acquire syringes from a pharmacy")</f>
        <v>For participants in syringe exchange programs, For people who acquire syringes from a pharmacy</v>
      </c>
      <c r="W82" t="s">
        <v>218</v>
      </c>
      <c r="Y82">
        <v>1</v>
      </c>
      <c r="Z82" t="s">
        <v>217</v>
      </c>
      <c r="AB82">
        <v>1</v>
      </c>
      <c r="AC82" t="s">
        <v>213</v>
      </c>
      <c r="AD82" t="s">
        <v>216</v>
      </c>
      <c r="AE82">
        <v>1</v>
      </c>
      <c r="AF82" t="s">
        <v>213</v>
      </c>
      <c r="AH82" t="str">
        <f>("Ten or fewer")</f>
        <v>Ten or fewer</v>
      </c>
      <c r="AI82" t="s">
        <v>213</v>
      </c>
      <c r="AJ82" t="s">
        <v>215</v>
      </c>
      <c r="AK82">
        <v>1</v>
      </c>
      <c r="AL82" t="s">
        <v>214</v>
      </c>
      <c r="AN82" t="str">
        <f>("Buyer must verify age is over 18")</f>
        <v>Buyer must verify age is over 18</v>
      </c>
      <c r="AO82" t="s">
        <v>213</v>
      </c>
      <c r="AQ82">
        <v>1</v>
      </c>
      <c r="AR82" t="s">
        <v>212</v>
      </c>
      <c r="AT82">
        <v>1</v>
      </c>
      <c r="AU82" t="s">
        <v>211</v>
      </c>
      <c r="AW82">
        <v>0</v>
      </c>
      <c r="AZ82">
        <v>0</v>
      </c>
    </row>
    <row r="83" spans="1:54" x14ac:dyDescent="0.25">
      <c r="A83" t="s">
        <v>70</v>
      </c>
      <c r="B83" s="1">
        <v>42040</v>
      </c>
      <c r="C83" s="1">
        <v>42612</v>
      </c>
      <c r="D83" t="str">
        <f>("Sterling Johnson")</f>
        <v>Sterling Johnson</v>
      </c>
      <c r="G83" t="str">
        <f>("2")</f>
        <v>2</v>
      </c>
      <c r="J83">
        <v>1</v>
      </c>
      <c r="K83" t="s">
        <v>210</v>
      </c>
      <c r="M83" t="str">
        <f>("No")</f>
        <v>No</v>
      </c>
      <c r="P83">
        <v>0</v>
      </c>
      <c r="S83" t="str">
        <f>("Yes")</f>
        <v>Yes</v>
      </c>
      <c r="T83" t="s">
        <v>209</v>
      </c>
      <c r="V83" t="str">
        <f>("For participants in syringe exchange programs, For people who acquire syringes from a pharmacy")</f>
        <v>For participants in syringe exchange programs, For people who acquire syringes from a pharmacy</v>
      </c>
      <c r="W83" t="s">
        <v>209</v>
      </c>
      <c r="Y83">
        <v>1</v>
      </c>
      <c r="Z83" t="s">
        <v>208</v>
      </c>
      <c r="AB83">
        <v>1</v>
      </c>
      <c r="AC83" t="s">
        <v>208</v>
      </c>
      <c r="AD83" t="s">
        <v>207</v>
      </c>
      <c r="AE83">
        <v>0</v>
      </c>
      <c r="AK83">
        <v>1</v>
      </c>
      <c r="AN83" t="str">
        <f>("No information is required")</f>
        <v>No information is required</v>
      </c>
      <c r="AQ83">
        <v>1</v>
      </c>
      <c r="AR83" t="s">
        <v>206</v>
      </c>
      <c r="AT83">
        <v>1</v>
      </c>
      <c r="AU83" t="s">
        <v>206</v>
      </c>
      <c r="AW83">
        <v>0</v>
      </c>
      <c r="AZ83">
        <v>0</v>
      </c>
    </row>
    <row r="84" spans="1:54" x14ac:dyDescent="0.25">
      <c r="A84" t="s">
        <v>70</v>
      </c>
      <c r="B84" s="1">
        <v>42613</v>
      </c>
      <c r="C84" s="1">
        <v>42917</v>
      </c>
      <c r="D84" t="str">
        <f>("Adrienne Ghorashi")</f>
        <v>Adrienne Ghorashi</v>
      </c>
      <c r="G84" t="str">
        <f>("3")</f>
        <v>3</v>
      </c>
      <c r="J84">
        <v>1</v>
      </c>
      <c r="K84" t="s">
        <v>210</v>
      </c>
      <c r="M84" t="str">
        <f>("No")</f>
        <v>No</v>
      </c>
      <c r="P84">
        <v>0</v>
      </c>
      <c r="S84" t="str">
        <f>("Yes")</f>
        <v>Yes</v>
      </c>
      <c r="T84" t="s">
        <v>209</v>
      </c>
      <c r="V84" t="str">
        <f>("For participants in syringe exchange programs, For people who acquire syringes from a pharmacy")</f>
        <v>For participants in syringe exchange programs, For people who acquire syringes from a pharmacy</v>
      </c>
      <c r="W84" t="s">
        <v>209</v>
      </c>
      <c r="Y84">
        <v>1</v>
      </c>
      <c r="Z84" t="s">
        <v>208</v>
      </c>
      <c r="AB84">
        <v>1</v>
      </c>
      <c r="AC84" t="s">
        <v>208</v>
      </c>
      <c r="AD84" t="s">
        <v>207</v>
      </c>
      <c r="AE84">
        <v>0</v>
      </c>
      <c r="AK84">
        <v>1</v>
      </c>
      <c r="AN84" t="str">
        <f>("No information is required")</f>
        <v>No information is required</v>
      </c>
      <c r="AQ84">
        <v>1</v>
      </c>
      <c r="AR84" t="s">
        <v>206</v>
      </c>
      <c r="AT84">
        <v>1</v>
      </c>
      <c r="AU84" t="s">
        <v>206</v>
      </c>
      <c r="AW84">
        <v>0</v>
      </c>
      <c r="AZ84">
        <v>0</v>
      </c>
    </row>
    <row r="85" spans="1:54" x14ac:dyDescent="0.25">
      <c r="A85" t="s">
        <v>71</v>
      </c>
      <c r="B85" s="1">
        <v>41091</v>
      </c>
      <c r="C85" s="1">
        <v>42917</v>
      </c>
      <c r="D85" t="str">
        <f>("Jess Ledonne")</f>
        <v>Jess Ledonne</v>
      </c>
      <c r="G85" t="str">
        <f>("1")</f>
        <v>1</v>
      </c>
      <c r="J85">
        <v>1</v>
      </c>
      <c r="K85" t="s">
        <v>205</v>
      </c>
      <c r="M85" t="str">
        <f>("Yes, needles, syringes, or hypodermic devices, Yes, injection or injecting")</f>
        <v>Yes, needles, syringes, or hypodermic devices, Yes, injection or injecting</v>
      </c>
      <c r="P85">
        <v>0</v>
      </c>
      <c r="Q85" t="s">
        <v>204</v>
      </c>
      <c r="S85" t="str">
        <f>("Yes")</f>
        <v>Yes</v>
      </c>
      <c r="V85" t="str">
        <f>("For participants in syringe exchange programs")</f>
        <v>For participants in syringe exchange programs</v>
      </c>
      <c r="W85" t="s">
        <v>203</v>
      </c>
      <c r="Y85">
        <v>1</v>
      </c>
      <c r="Z85" t="s">
        <v>202</v>
      </c>
      <c r="AB85">
        <v>0</v>
      </c>
      <c r="AE85">
        <v>0</v>
      </c>
      <c r="AH85" t="str">
        <f>("")</f>
        <v/>
      </c>
      <c r="AK85">
        <v>1</v>
      </c>
      <c r="AL85" t="s">
        <v>202</v>
      </c>
      <c r="AN85" t="str">
        <f>("No information is required")</f>
        <v>No information is required</v>
      </c>
      <c r="AQ85">
        <v>1</v>
      </c>
      <c r="AR85" t="s">
        <v>201</v>
      </c>
      <c r="AT85">
        <v>1</v>
      </c>
      <c r="AU85" t="s">
        <v>200</v>
      </c>
      <c r="AW85">
        <v>1</v>
      </c>
      <c r="AX85" t="s">
        <v>199</v>
      </c>
      <c r="AZ85">
        <v>0</v>
      </c>
    </row>
    <row r="86" spans="1:54" x14ac:dyDescent="0.25">
      <c r="A86" t="s">
        <v>72</v>
      </c>
      <c r="B86" s="1">
        <v>41091</v>
      </c>
      <c r="C86" s="1">
        <v>41555</v>
      </c>
      <c r="D86" t="str">
        <f>("Nadia Oussayef")</f>
        <v>Nadia Oussayef</v>
      </c>
      <c r="G86" t="str">
        <f>("1")</f>
        <v>1</v>
      </c>
      <c r="J86">
        <v>1</v>
      </c>
      <c r="K86" t="s">
        <v>198</v>
      </c>
      <c r="L86" t="s">
        <v>197</v>
      </c>
      <c r="M86" t="str">
        <f>("Yes, needles, syringes, or hypodermic devices, Yes, injection or injecting")</f>
        <v>Yes, needles, syringes, or hypodermic devices, Yes, injection or injecting</v>
      </c>
      <c r="P86">
        <v>0</v>
      </c>
      <c r="Q86" t="s">
        <v>196</v>
      </c>
      <c r="S86" t="str">
        <f>("Yes")</f>
        <v>Yes</v>
      </c>
      <c r="T86" t="s">
        <v>193</v>
      </c>
      <c r="V86" t="str">
        <f>("For participants in syringe exchange programs, For people who acquire syringes from a pharmacy, For a limited number of syringes")</f>
        <v>For participants in syringe exchange programs, For people who acquire syringes from a pharmacy, For a limited number of syringes</v>
      </c>
      <c r="W86" t="s">
        <v>195</v>
      </c>
      <c r="Y86">
        <v>1</v>
      </c>
      <c r="Z86" t="s">
        <v>193</v>
      </c>
      <c r="AA86" t="s">
        <v>194</v>
      </c>
      <c r="AB86">
        <v>1</v>
      </c>
      <c r="AC86" t="s">
        <v>193</v>
      </c>
      <c r="AD86" t="s">
        <v>183</v>
      </c>
      <c r="AE86">
        <v>1</v>
      </c>
      <c r="AF86" t="s">
        <v>192</v>
      </c>
      <c r="AH86" t="str">
        <f>("Ten or fewer")</f>
        <v>Ten or fewer</v>
      </c>
      <c r="AI86" t="s">
        <v>192</v>
      </c>
      <c r="AK86">
        <v>1</v>
      </c>
      <c r="AL86" t="s">
        <v>191</v>
      </c>
      <c r="AN86" t="str">
        <f>("No information is required")</f>
        <v>No information is required</v>
      </c>
      <c r="AO86" t="s">
        <v>191</v>
      </c>
      <c r="AP86" t="s">
        <v>190</v>
      </c>
      <c r="AQ86">
        <v>1</v>
      </c>
      <c r="AR86" t="s">
        <v>189</v>
      </c>
      <c r="AT86">
        <v>0</v>
      </c>
      <c r="AU86" t="s">
        <v>189</v>
      </c>
      <c r="AW86">
        <v>0</v>
      </c>
      <c r="AX86" t="s">
        <v>189</v>
      </c>
      <c r="AZ86">
        <v>1</v>
      </c>
      <c r="BA86" t="s">
        <v>188</v>
      </c>
      <c r="BB86" t="s">
        <v>187</v>
      </c>
    </row>
    <row r="87" spans="1:54" x14ac:dyDescent="0.25">
      <c r="A87" t="s">
        <v>72</v>
      </c>
      <c r="B87" s="1">
        <v>41556</v>
      </c>
      <c r="C87" s="1">
        <v>42662</v>
      </c>
      <c r="D87" t="str">
        <f>("Sterling Johnson")</f>
        <v>Sterling Johnson</v>
      </c>
      <c r="G87" t="str">
        <f>("2")</f>
        <v>2</v>
      </c>
      <c r="J87">
        <v>1</v>
      </c>
      <c r="K87" t="s">
        <v>186</v>
      </c>
      <c r="M87" t="str">
        <f>("Yes, needles, syringes, or hypodermic devices, Yes, injection or injecting")</f>
        <v>Yes, needles, syringes, or hypodermic devices, Yes, injection or injecting</v>
      </c>
      <c r="P87">
        <v>0</v>
      </c>
      <c r="S87" t="str">
        <f>("Yes")</f>
        <v>Yes</v>
      </c>
      <c r="T87" t="s">
        <v>185</v>
      </c>
      <c r="V87" t="str">
        <f>("For participants in syringe exchange programs, For people who acquire syringes from a pharmacy, For a limited number of syringes")</f>
        <v>For participants in syringe exchange programs, For people who acquire syringes from a pharmacy, For a limited number of syringes</v>
      </c>
      <c r="W87" t="s">
        <v>185</v>
      </c>
      <c r="Y87">
        <v>1</v>
      </c>
      <c r="Z87" t="s">
        <v>182</v>
      </c>
      <c r="AB87">
        <v>1</v>
      </c>
      <c r="AC87" t="s">
        <v>184</v>
      </c>
      <c r="AD87" t="s">
        <v>183</v>
      </c>
      <c r="AE87">
        <v>1</v>
      </c>
      <c r="AF87" t="s">
        <v>182</v>
      </c>
      <c r="AH87" t="str">
        <f>("Ten or fewer")</f>
        <v>Ten or fewer</v>
      </c>
      <c r="AI87" t="s">
        <v>182</v>
      </c>
      <c r="AK87">
        <v>0</v>
      </c>
      <c r="AN87" t="str">
        <f>("Buyer's name, Buyer's address, Purpose of syringe")</f>
        <v>Buyer's name, Buyer's address, Purpose of syringe</v>
      </c>
      <c r="AO87" t="s">
        <v>181</v>
      </c>
      <c r="AQ87">
        <v>1</v>
      </c>
      <c r="AR87" t="s">
        <v>180</v>
      </c>
      <c r="AT87">
        <v>0</v>
      </c>
      <c r="AW87">
        <v>0</v>
      </c>
      <c r="AZ87">
        <v>0</v>
      </c>
    </row>
    <row r="88" spans="1:54" x14ac:dyDescent="0.25">
      <c r="A88" t="s">
        <v>72</v>
      </c>
      <c r="B88" s="1">
        <v>42663</v>
      </c>
      <c r="C88" s="1">
        <v>42738</v>
      </c>
      <c r="D88" t="str">
        <f>("Joshua Waimberg")</f>
        <v>Joshua Waimberg</v>
      </c>
      <c r="G88" t="str">
        <f>("3")</f>
        <v>3</v>
      </c>
      <c r="J88">
        <v>1</v>
      </c>
      <c r="K88" t="s">
        <v>186</v>
      </c>
      <c r="M88" t="str">
        <f>("Yes, needles, syringes, or hypodermic devices, Yes, injection or injecting")</f>
        <v>Yes, needles, syringes, or hypodermic devices, Yes, injection or injecting</v>
      </c>
      <c r="P88">
        <v>0</v>
      </c>
      <c r="S88" t="str">
        <f>("Yes")</f>
        <v>Yes</v>
      </c>
      <c r="T88" t="s">
        <v>185</v>
      </c>
      <c r="V88" t="str">
        <f>("For participants in syringe exchange programs, For people who acquire syringes from a pharmacy, For a limited number of syringes")</f>
        <v>For participants in syringe exchange programs, For people who acquire syringes from a pharmacy, For a limited number of syringes</v>
      </c>
      <c r="W88" t="s">
        <v>185</v>
      </c>
      <c r="Y88">
        <v>1</v>
      </c>
      <c r="Z88" t="s">
        <v>182</v>
      </c>
      <c r="AB88">
        <v>1</v>
      </c>
      <c r="AC88" t="s">
        <v>184</v>
      </c>
      <c r="AD88" t="s">
        <v>183</v>
      </c>
      <c r="AE88">
        <v>1</v>
      </c>
      <c r="AF88" t="s">
        <v>182</v>
      </c>
      <c r="AH88" t="str">
        <f>("Ten or fewer")</f>
        <v>Ten or fewer</v>
      </c>
      <c r="AI88" t="s">
        <v>182</v>
      </c>
      <c r="AK88">
        <v>0</v>
      </c>
      <c r="AN88" t="str">
        <f>("Buyer's name, Buyer's address, Purpose of syringe")</f>
        <v>Buyer's name, Buyer's address, Purpose of syringe</v>
      </c>
      <c r="AO88" t="s">
        <v>181</v>
      </c>
      <c r="AQ88">
        <v>1</v>
      </c>
      <c r="AR88" t="s">
        <v>180</v>
      </c>
      <c r="AT88">
        <v>0</v>
      </c>
      <c r="AW88">
        <v>0</v>
      </c>
      <c r="AZ88">
        <v>0</v>
      </c>
    </row>
    <row r="89" spans="1:54" x14ac:dyDescent="0.25">
      <c r="A89" t="s">
        <v>72</v>
      </c>
      <c r="B89" s="1">
        <v>42739</v>
      </c>
      <c r="C89" s="1">
        <v>42917</v>
      </c>
      <c r="D89" t="str">
        <f>("Joshua Waimberg")</f>
        <v>Joshua Waimberg</v>
      </c>
      <c r="G89" t="str">
        <f>("4")</f>
        <v>4</v>
      </c>
      <c r="J89">
        <v>1</v>
      </c>
      <c r="K89" t="s">
        <v>186</v>
      </c>
      <c r="M89" t="str">
        <f>("Yes, needles, syringes, or hypodermic devices, Yes, injection or injecting")</f>
        <v>Yes, needles, syringes, or hypodermic devices, Yes, injection or injecting</v>
      </c>
      <c r="P89">
        <v>0</v>
      </c>
      <c r="S89" t="str">
        <f>("Yes")</f>
        <v>Yes</v>
      </c>
      <c r="T89" t="s">
        <v>185</v>
      </c>
      <c r="V89" t="str">
        <f>("For participants in syringe exchange programs, For people who acquire syringes from a pharmacy, For a limited number of syringes")</f>
        <v>For participants in syringe exchange programs, For people who acquire syringes from a pharmacy, For a limited number of syringes</v>
      </c>
      <c r="W89" t="s">
        <v>185</v>
      </c>
      <c r="Y89">
        <v>1</v>
      </c>
      <c r="Z89" t="s">
        <v>182</v>
      </c>
      <c r="AB89">
        <v>1</v>
      </c>
      <c r="AC89" t="s">
        <v>184</v>
      </c>
      <c r="AD89" t="s">
        <v>183</v>
      </c>
      <c r="AE89">
        <v>1</v>
      </c>
      <c r="AF89" t="s">
        <v>182</v>
      </c>
      <c r="AH89" t="str">
        <f>("Ten or fewer")</f>
        <v>Ten or fewer</v>
      </c>
      <c r="AI89" t="s">
        <v>182</v>
      </c>
      <c r="AK89">
        <v>0</v>
      </c>
      <c r="AN89" t="str">
        <f>("Buyer's name, Buyer's address, Purpose of syringe")</f>
        <v>Buyer's name, Buyer's address, Purpose of syringe</v>
      </c>
      <c r="AO89" t="s">
        <v>181</v>
      </c>
      <c r="AQ89">
        <v>1</v>
      </c>
      <c r="AR89" t="s">
        <v>180</v>
      </c>
      <c r="AT89">
        <v>0</v>
      </c>
      <c r="AW89">
        <v>0</v>
      </c>
      <c r="AZ89">
        <v>0</v>
      </c>
    </row>
    <row r="90" spans="1:54" x14ac:dyDescent="0.25">
      <c r="A90" t="s">
        <v>73</v>
      </c>
      <c r="B90" s="1">
        <v>41091</v>
      </c>
      <c r="C90" s="1">
        <v>42215</v>
      </c>
      <c r="D90" t="str">
        <f>("Nadia Oussayef")</f>
        <v>Nadia Oussayef</v>
      </c>
      <c r="G90" t="str">
        <f>("1")</f>
        <v>1</v>
      </c>
      <c r="J90">
        <v>1</v>
      </c>
      <c r="K90" t="s">
        <v>177</v>
      </c>
      <c r="M90" t="str">
        <f>("Yes, needles, syringes, or hypodermic devices, Yes, injection or injecting")</f>
        <v>Yes, needles, syringes, or hypodermic devices, Yes, injection or injecting</v>
      </c>
      <c r="P90">
        <v>0</v>
      </c>
      <c r="Q90" t="s">
        <v>176</v>
      </c>
      <c r="S90" t="str">
        <f>("No")</f>
        <v>No</v>
      </c>
      <c r="T90" t="s">
        <v>176</v>
      </c>
      <c r="Y90">
        <v>0</v>
      </c>
      <c r="AH90" t="str">
        <f>("")</f>
        <v/>
      </c>
      <c r="AN90" t="str">
        <f>("")</f>
        <v/>
      </c>
      <c r="AQ90">
        <v>0</v>
      </c>
    </row>
    <row r="91" spans="1:54" x14ac:dyDescent="0.25">
      <c r="A91" t="s">
        <v>73</v>
      </c>
      <c r="B91" s="1">
        <v>42216</v>
      </c>
      <c r="C91" s="1">
        <v>42298</v>
      </c>
      <c r="D91" t="str">
        <f>("Jonathan Larsen")</f>
        <v>Jonathan Larsen</v>
      </c>
      <c r="G91" t="str">
        <f>("2")</f>
        <v>2</v>
      </c>
      <c r="J91">
        <v>1</v>
      </c>
      <c r="K91" t="s">
        <v>177</v>
      </c>
      <c r="M91" t="str">
        <f>("Yes, needles, syringes, or hypodermic devices, Yes, injection or injecting")</f>
        <v>Yes, needles, syringes, or hypodermic devices, Yes, injection or injecting</v>
      </c>
      <c r="P91">
        <v>0</v>
      </c>
      <c r="Q91" t="s">
        <v>176</v>
      </c>
      <c r="S91" t="str">
        <f>("No")</f>
        <v>No</v>
      </c>
      <c r="T91" t="s">
        <v>176</v>
      </c>
      <c r="Y91">
        <v>0</v>
      </c>
      <c r="AQ91">
        <v>0</v>
      </c>
    </row>
    <row r="92" spans="1:54" x14ac:dyDescent="0.25">
      <c r="A92" t="s">
        <v>73</v>
      </c>
      <c r="B92" s="1">
        <v>42299</v>
      </c>
      <c r="C92" s="1">
        <v>42338</v>
      </c>
      <c r="D92" t="str">
        <f>("Jonathan Larsen")</f>
        <v>Jonathan Larsen</v>
      </c>
      <c r="G92" t="str">
        <f>("3")</f>
        <v>3</v>
      </c>
      <c r="J92">
        <v>1</v>
      </c>
      <c r="K92" t="s">
        <v>177</v>
      </c>
      <c r="M92" t="str">
        <f>("Yes, needles, syringes, or hypodermic devices, Yes, injection or injecting")</f>
        <v>Yes, needles, syringes, or hypodermic devices, Yes, injection or injecting</v>
      </c>
      <c r="P92">
        <v>0</v>
      </c>
      <c r="Q92" t="s">
        <v>176</v>
      </c>
      <c r="S92" t="str">
        <f>("No")</f>
        <v>No</v>
      </c>
      <c r="T92" t="s">
        <v>176</v>
      </c>
      <c r="Y92">
        <v>0</v>
      </c>
      <c r="AQ92">
        <v>1</v>
      </c>
      <c r="AR92" t="s">
        <v>179</v>
      </c>
      <c r="AS92" t="s">
        <v>178</v>
      </c>
      <c r="AT92">
        <v>0</v>
      </c>
      <c r="AW92">
        <v>0</v>
      </c>
      <c r="AZ92">
        <v>0</v>
      </c>
    </row>
    <row r="93" spans="1:54" x14ac:dyDescent="0.25">
      <c r="A93" t="s">
        <v>73</v>
      </c>
      <c r="B93" s="1">
        <v>42339</v>
      </c>
      <c r="C93" s="1">
        <v>42561</v>
      </c>
      <c r="D93" t="str">
        <f>("Jonathan Larsen")</f>
        <v>Jonathan Larsen</v>
      </c>
      <c r="G93" t="str">
        <f>("4")</f>
        <v>4</v>
      </c>
      <c r="J93">
        <v>1</v>
      </c>
      <c r="K93" t="s">
        <v>177</v>
      </c>
      <c r="M93" t="str">
        <f>("Yes, needles, syringes, or hypodermic devices, Yes, injection or injecting")</f>
        <v>Yes, needles, syringes, or hypodermic devices, Yes, injection or injecting</v>
      </c>
      <c r="P93">
        <v>0</v>
      </c>
      <c r="Q93" t="s">
        <v>176</v>
      </c>
      <c r="S93" t="str">
        <f>("No")</f>
        <v>No</v>
      </c>
      <c r="T93" t="s">
        <v>176</v>
      </c>
      <c r="Y93">
        <v>0</v>
      </c>
      <c r="AQ93">
        <v>1</v>
      </c>
      <c r="AR93" t="s">
        <v>179</v>
      </c>
      <c r="AS93" t="s">
        <v>178</v>
      </c>
      <c r="AT93">
        <v>0</v>
      </c>
      <c r="AW93">
        <v>0</v>
      </c>
      <c r="AZ93">
        <v>0</v>
      </c>
    </row>
    <row r="94" spans="1:54" x14ac:dyDescent="0.25">
      <c r="A94" t="s">
        <v>73</v>
      </c>
      <c r="B94" s="1">
        <v>42562</v>
      </c>
      <c r="C94" s="1">
        <v>42916</v>
      </c>
      <c r="D94" t="str">
        <f>("Adrienne Ghorashi")</f>
        <v>Adrienne Ghorashi</v>
      </c>
      <c r="G94" t="str">
        <f>("5")</f>
        <v>5</v>
      </c>
      <c r="J94">
        <v>1</v>
      </c>
      <c r="K94" t="s">
        <v>177</v>
      </c>
      <c r="M94" t="str">
        <f>("Yes, needles, syringes, or hypodermic devices, Yes, injection or injecting")</f>
        <v>Yes, needles, syringes, or hypodermic devices, Yes, injection or injecting</v>
      </c>
      <c r="P94">
        <v>0</v>
      </c>
      <c r="Q94" t="s">
        <v>176</v>
      </c>
      <c r="S94" t="str">
        <f>("No")</f>
        <v>No</v>
      </c>
      <c r="T94" t="s">
        <v>176</v>
      </c>
      <c r="Y94">
        <v>0</v>
      </c>
      <c r="AQ94">
        <v>1</v>
      </c>
      <c r="AR94" t="s">
        <v>175</v>
      </c>
      <c r="AT94">
        <v>0</v>
      </c>
      <c r="AW94">
        <v>0</v>
      </c>
      <c r="AZ94">
        <v>0</v>
      </c>
    </row>
    <row r="95" spans="1:54" x14ac:dyDescent="0.25">
      <c r="A95" t="s">
        <v>73</v>
      </c>
      <c r="B95" s="1">
        <v>42917</v>
      </c>
      <c r="C95" s="1">
        <v>42917</v>
      </c>
      <c r="D95" t="str">
        <f>("Adrienne Ghorashi")</f>
        <v>Adrienne Ghorashi</v>
      </c>
      <c r="G95" t="str">
        <f>("6")</f>
        <v>6</v>
      </c>
      <c r="J95">
        <v>1</v>
      </c>
      <c r="K95" t="s">
        <v>177</v>
      </c>
      <c r="M95" t="str">
        <f>("Yes, needles, syringes, or hypodermic devices, Yes, injection or injecting")</f>
        <v>Yes, needles, syringes, or hypodermic devices, Yes, injection or injecting</v>
      </c>
      <c r="P95">
        <v>0</v>
      </c>
      <c r="Q95" t="s">
        <v>176</v>
      </c>
      <c r="S95" t="str">
        <f>("No")</f>
        <v>No</v>
      </c>
      <c r="T95" t="s">
        <v>176</v>
      </c>
      <c r="Y95">
        <v>0</v>
      </c>
      <c r="AQ95">
        <v>1</v>
      </c>
      <c r="AR95" t="s">
        <v>175</v>
      </c>
      <c r="AT95">
        <v>0</v>
      </c>
      <c r="AW95">
        <v>0</v>
      </c>
      <c r="AZ95">
        <v>0</v>
      </c>
    </row>
    <row r="96" spans="1:54" x14ac:dyDescent="0.25">
      <c r="A96" t="s">
        <v>74</v>
      </c>
      <c r="B96" s="1">
        <v>41091</v>
      </c>
      <c r="C96" s="1">
        <v>42216</v>
      </c>
      <c r="D96" t="str">
        <f>("Nadia Oussayef")</f>
        <v>Nadia Oussayef</v>
      </c>
      <c r="G96" t="str">
        <f>("1")</f>
        <v>1</v>
      </c>
      <c r="J96">
        <v>1</v>
      </c>
      <c r="K96" t="s">
        <v>174</v>
      </c>
      <c r="M96" t="str">
        <f>("Yes, needles, syringes, or hypodermic devices, Yes, injection or injecting")</f>
        <v>Yes, needles, syringes, or hypodermic devices, Yes, injection or injecting</v>
      </c>
      <c r="P96">
        <v>0</v>
      </c>
      <c r="Q96" t="s">
        <v>173</v>
      </c>
      <c r="S96" t="str">
        <f>("No")</f>
        <v>No</v>
      </c>
      <c r="T96" t="s">
        <v>173</v>
      </c>
      <c r="V96" t="str">
        <f>("")</f>
        <v/>
      </c>
      <c r="Y96">
        <v>0</v>
      </c>
      <c r="AH96" t="str">
        <f>("")</f>
        <v/>
      </c>
      <c r="AN96" t="str">
        <f>("")</f>
        <v/>
      </c>
      <c r="AQ96">
        <v>0</v>
      </c>
    </row>
    <row r="97" spans="1:52" x14ac:dyDescent="0.25">
      <c r="A97" t="s">
        <v>74</v>
      </c>
      <c r="B97" s="1">
        <v>42217</v>
      </c>
      <c r="C97" s="1">
        <v>42845</v>
      </c>
      <c r="D97" t="str">
        <f>("Jonathan Larsen")</f>
        <v>Jonathan Larsen</v>
      </c>
      <c r="G97" t="str">
        <f>("2")</f>
        <v>2</v>
      </c>
      <c r="J97">
        <v>1</v>
      </c>
      <c r="K97" t="s">
        <v>174</v>
      </c>
      <c r="M97" t="str">
        <f>("Yes, needles, syringes, or hypodermic devices, Yes, injection or injecting")</f>
        <v>Yes, needles, syringes, or hypodermic devices, Yes, injection or injecting</v>
      </c>
      <c r="P97">
        <v>0</v>
      </c>
      <c r="Q97" t="s">
        <v>173</v>
      </c>
      <c r="S97" t="str">
        <f>("No")</f>
        <v>No</v>
      </c>
      <c r="T97" t="s">
        <v>173</v>
      </c>
      <c r="Y97">
        <v>0</v>
      </c>
      <c r="AQ97">
        <v>0</v>
      </c>
    </row>
    <row r="98" spans="1:52" x14ac:dyDescent="0.25">
      <c r="A98" t="s">
        <v>74</v>
      </c>
      <c r="B98" s="1">
        <v>42846</v>
      </c>
      <c r="C98" s="1">
        <v>42917</v>
      </c>
      <c r="D98" t="str">
        <f>("Nicolas Wilhelm")</f>
        <v>Nicolas Wilhelm</v>
      </c>
      <c r="G98" t="str">
        <f>("3")</f>
        <v>3</v>
      </c>
      <c r="J98">
        <v>1</v>
      </c>
      <c r="K98" t="s">
        <v>174</v>
      </c>
      <c r="M98" t="str">
        <f>("Yes, needles, syringes, or hypodermic devices, Yes, injection or injecting")</f>
        <v>Yes, needles, syringes, or hypodermic devices, Yes, injection or injecting</v>
      </c>
      <c r="P98">
        <v>0</v>
      </c>
      <c r="Q98" t="s">
        <v>173</v>
      </c>
      <c r="S98" t="str">
        <f>("No")</f>
        <v>No</v>
      </c>
      <c r="T98" t="s">
        <v>173</v>
      </c>
      <c r="Y98">
        <v>0</v>
      </c>
      <c r="AQ98">
        <v>0</v>
      </c>
    </row>
    <row r="99" spans="1:52" x14ac:dyDescent="0.25">
      <c r="A99" t="s">
        <v>75</v>
      </c>
      <c r="B99" s="1">
        <v>42276</v>
      </c>
      <c r="C99" s="1">
        <v>42625</v>
      </c>
      <c r="D99" t="str">
        <f>("Nadia Oussayef")</f>
        <v>Nadia Oussayef</v>
      </c>
      <c r="G99" t="str">
        <f>("1")</f>
        <v>1</v>
      </c>
      <c r="J99">
        <v>1</v>
      </c>
      <c r="K99" t="s">
        <v>172</v>
      </c>
      <c r="M99" t="str">
        <f>("Yes, needles, syringes, or hypodermic devices, Yes, injection or injecting")</f>
        <v>Yes, needles, syringes, or hypodermic devices, Yes, injection or injecting</v>
      </c>
      <c r="P99">
        <v>0</v>
      </c>
      <c r="Q99" t="s">
        <v>172</v>
      </c>
      <c r="S99" t="str">
        <f>("No")</f>
        <v>No</v>
      </c>
      <c r="V99" t="str">
        <f>("")</f>
        <v/>
      </c>
      <c r="Y99">
        <v>1</v>
      </c>
      <c r="Z99" t="s">
        <v>171</v>
      </c>
      <c r="AB99">
        <v>0</v>
      </c>
      <c r="AE99">
        <v>0</v>
      </c>
      <c r="AH99" t="str">
        <f>("")</f>
        <v/>
      </c>
      <c r="AK99">
        <v>0</v>
      </c>
      <c r="AL99" t="s">
        <v>170</v>
      </c>
      <c r="AN99" t="str">
        <f>("No information is required")</f>
        <v>No information is required</v>
      </c>
      <c r="AQ99">
        <v>1</v>
      </c>
      <c r="AR99" t="s">
        <v>169</v>
      </c>
      <c r="AT99">
        <v>0</v>
      </c>
      <c r="AW99">
        <v>0</v>
      </c>
      <c r="AZ99">
        <v>0</v>
      </c>
    </row>
    <row r="100" spans="1:52" x14ac:dyDescent="0.25">
      <c r="A100" t="s">
        <v>75</v>
      </c>
      <c r="B100" s="1">
        <v>42626</v>
      </c>
      <c r="C100" s="1">
        <v>42917</v>
      </c>
      <c r="D100" t="str">
        <f>("Joshua Waimberg")</f>
        <v>Joshua Waimberg</v>
      </c>
      <c r="G100" t="str">
        <f>("3")</f>
        <v>3</v>
      </c>
      <c r="J100">
        <v>1</v>
      </c>
      <c r="K100" t="s">
        <v>172</v>
      </c>
      <c r="M100" t="str">
        <f>("Yes, needles, syringes, or hypodermic devices, Yes, injection or injecting")</f>
        <v>Yes, needles, syringes, or hypodermic devices, Yes, injection or injecting</v>
      </c>
      <c r="P100">
        <v>0</v>
      </c>
      <c r="Q100" t="s">
        <v>172</v>
      </c>
      <c r="S100" t="str">
        <f>("No")</f>
        <v>No</v>
      </c>
      <c r="Y100">
        <v>1</v>
      </c>
      <c r="Z100" t="s">
        <v>171</v>
      </c>
      <c r="AB100">
        <v>0</v>
      </c>
      <c r="AE100">
        <v>0</v>
      </c>
      <c r="AK100">
        <v>0</v>
      </c>
      <c r="AL100" t="s">
        <v>170</v>
      </c>
      <c r="AN100" t="str">
        <f>("No information is required")</f>
        <v>No information is required</v>
      </c>
      <c r="AQ100">
        <v>1</v>
      </c>
      <c r="AR100" t="s">
        <v>169</v>
      </c>
      <c r="AT100">
        <v>0</v>
      </c>
      <c r="AW100">
        <v>0</v>
      </c>
      <c r="AZ100">
        <v>0</v>
      </c>
    </row>
    <row r="101" spans="1:52" x14ac:dyDescent="0.25">
      <c r="A101" t="s">
        <v>76</v>
      </c>
      <c r="B101" s="1">
        <v>41091</v>
      </c>
      <c r="C101" s="1">
        <v>42917</v>
      </c>
      <c r="D101" t="str">
        <f>("Jess Ledonne")</f>
        <v>Jess Ledonne</v>
      </c>
      <c r="G101" t="str">
        <f>("1")</f>
        <v>1</v>
      </c>
      <c r="J101">
        <v>1</v>
      </c>
      <c r="K101" t="s">
        <v>168</v>
      </c>
      <c r="M101" t="str">
        <f>("Yes, needles, syringes, or hypodermic devices, Yes, injection or injecting")</f>
        <v>Yes, needles, syringes, or hypodermic devices, Yes, injection or injecting</v>
      </c>
      <c r="P101">
        <v>0</v>
      </c>
      <c r="Q101" t="s">
        <v>167</v>
      </c>
      <c r="S101" t="str">
        <f>("No")</f>
        <v>No</v>
      </c>
      <c r="V101" t="str">
        <f>("")</f>
        <v/>
      </c>
      <c r="Y101">
        <v>0</v>
      </c>
      <c r="AH101" t="str">
        <f>("")</f>
        <v/>
      </c>
      <c r="AN101" t="str">
        <f>("")</f>
        <v/>
      </c>
      <c r="AQ101">
        <v>0</v>
      </c>
    </row>
    <row r="102" spans="1:52" x14ac:dyDescent="0.25">
      <c r="A102" t="s">
        <v>77</v>
      </c>
      <c r="B102" s="1">
        <v>41091</v>
      </c>
      <c r="C102" s="1">
        <v>41820</v>
      </c>
      <c r="D102" t="str">
        <f>("Jess Ledonne")</f>
        <v>Jess Ledonne</v>
      </c>
      <c r="G102" t="str">
        <f>("1")</f>
        <v>1</v>
      </c>
      <c r="J102">
        <v>1</v>
      </c>
      <c r="K102" t="s">
        <v>166</v>
      </c>
      <c r="M102" t="str">
        <f>("Yes, injection or injecting")</f>
        <v>Yes, injection or injecting</v>
      </c>
      <c r="P102">
        <v>1</v>
      </c>
      <c r="Q102" t="s">
        <v>166</v>
      </c>
      <c r="S102" t="str">
        <f>("Not defined as illegal")</f>
        <v>Not defined as illegal</v>
      </c>
      <c r="V102" t="str">
        <f>("")</f>
        <v/>
      </c>
      <c r="Y102">
        <v>0</v>
      </c>
      <c r="AA102" t="s">
        <v>165</v>
      </c>
      <c r="AH102" t="str">
        <f>("")</f>
        <v/>
      </c>
      <c r="AN102" t="str">
        <f>("")</f>
        <v/>
      </c>
      <c r="AQ102">
        <v>0</v>
      </c>
    </row>
    <row r="103" spans="1:52" x14ac:dyDescent="0.25">
      <c r="A103" t="s">
        <v>77</v>
      </c>
      <c r="B103" s="1">
        <v>41821</v>
      </c>
      <c r="C103" s="1">
        <v>41976</v>
      </c>
      <c r="D103" t="str">
        <f>("Joshua Waimberg")</f>
        <v>Joshua Waimberg</v>
      </c>
      <c r="G103" t="str">
        <f>("3")</f>
        <v>3</v>
      </c>
      <c r="J103">
        <v>1</v>
      </c>
      <c r="K103" t="s">
        <v>166</v>
      </c>
      <c r="M103" t="str">
        <f>("Yes, injection or injecting")</f>
        <v>Yes, injection or injecting</v>
      </c>
      <c r="P103">
        <v>1</v>
      </c>
      <c r="Q103" t="s">
        <v>166</v>
      </c>
      <c r="S103" t="str">
        <f>("Not defined as illegal")</f>
        <v>Not defined as illegal</v>
      </c>
      <c r="Y103">
        <v>0</v>
      </c>
      <c r="Z103" t="s">
        <v>165</v>
      </c>
      <c r="AQ103">
        <v>0</v>
      </c>
    </row>
    <row r="104" spans="1:52" x14ac:dyDescent="0.25">
      <c r="A104" t="s">
        <v>77</v>
      </c>
      <c r="B104" s="1">
        <v>41977</v>
      </c>
      <c r="C104" s="1">
        <v>42845</v>
      </c>
      <c r="D104" t="str">
        <f>("Joshua Waimberg")</f>
        <v>Joshua Waimberg</v>
      </c>
      <c r="G104" t="str">
        <f>("2")</f>
        <v>2</v>
      </c>
      <c r="J104">
        <v>1</v>
      </c>
      <c r="K104" t="s">
        <v>166</v>
      </c>
      <c r="M104" t="str">
        <f>("Yes, injection or injecting")</f>
        <v>Yes, injection or injecting</v>
      </c>
      <c r="P104">
        <v>1</v>
      </c>
      <c r="Q104" t="s">
        <v>166</v>
      </c>
      <c r="S104" t="str">
        <f>("Not defined as illegal")</f>
        <v>Not defined as illegal</v>
      </c>
      <c r="Y104">
        <v>0</v>
      </c>
      <c r="Z104" t="s">
        <v>165</v>
      </c>
      <c r="AQ104">
        <v>0</v>
      </c>
    </row>
    <row r="105" spans="1:52" x14ac:dyDescent="0.25">
      <c r="A105" t="s">
        <v>77</v>
      </c>
      <c r="B105" s="1">
        <v>42846</v>
      </c>
      <c r="C105" s="1">
        <v>42917</v>
      </c>
      <c r="D105" t="str">
        <f>("Joshua Waimberg")</f>
        <v>Joshua Waimberg</v>
      </c>
      <c r="G105" t="str">
        <f>("4")</f>
        <v>4</v>
      </c>
      <c r="J105">
        <v>1</v>
      </c>
      <c r="K105" t="s">
        <v>166</v>
      </c>
      <c r="M105" t="str">
        <f>("Yes, injection or injecting")</f>
        <v>Yes, injection or injecting</v>
      </c>
      <c r="P105">
        <v>1</v>
      </c>
      <c r="Q105" t="s">
        <v>166</v>
      </c>
      <c r="S105" t="str">
        <f>("Not defined as illegal")</f>
        <v>Not defined as illegal</v>
      </c>
      <c r="Y105">
        <v>0</v>
      </c>
      <c r="Z105" t="s">
        <v>165</v>
      </c>
      <c r="AQ105">
        <v>0</v>
      </c>
    </row>
    <row r="106" spans="1:52" x14ac:dyDescent="0.25">
      <c r="A106" t="s">
        <v>78</v>
      </c>
      <c r="B106" s="1">
        <v>41091</v>
      </c>
      <c r="C106" s="1">
        <v>41735</v>
      </c>
      <c r="D106" t="str">
        <f>("Jess Ledonne")</f>
        <v>Jess Ledonne</v>
      </c>
      <c r="G106" t="str">
        <f>("1")</f>
        <v>1</v>
      </c>
      <c r="J106">
        <v>1</v>
      </c>
      <c r="K106" t="s">
        <v>164</v>
      </c>
      <c r="M106" t="str">
        <f>("Yes, needles, syringes, or hypodermic devices, Yes, injection or injecting")</f>
        <v>Yes, needles, syringes, or hypodermic devices, Yes, injection or injecting</v>
      </c>
      <c r="P106">
        <v>0</v>
      </c>
      <c r="Q106" t="s">
        <v>163</v>
      </c>
      <c r="S106" t="str">
        <f>("Yes")</f>
        <v>Yes</v>
      </c>
      <c r="U106" t="s">
        <v>162</v>
      </c>
      <c r="V106" t="str">
        <f>("For people who acquire syringes from a pharmacy")</f>
        <v>For people who acquire syringes from a pharmacy</v>
      </c>
      <c r="W106" t="s">
        <v>161</v>
      </c>
      <c r="Y106">
        <v>1</v>
      </c>
      <c r="Z106" t="s">
        <v>161</v>
      </c>
      <c r="AB106">
        <v>0</v>
      </c>
      <c r="AC106" t="s">
        <v>161</v>
      </c>
      <c r="AE106">
        <v>0</v>
      </c>
      <c r="AH106" t="str">
        <f>("")</f>
        <v/>
      </c>
      <c r="AK106">
        <v>1</v>
      </c>
      <c r="AL106" t="s">
        <v>161</v>
      </c>
      <c r="AN106" t="str">
        <f>("No information is required")</f>
        <v>No information is required</v>
      </c>
      <c r="AQ106">
        <v>0</v>
      </c>
      <c r="AS106" t="s">
        <v>160</v>
      </c>
    </row>
    <row r="107" spans="1:52" x14ac:dyDescent="0.25">
      <c r="A107" t="s">
        <v>78</v>
      </c>
      <c r="B107" s="1">
        <v>41736</v>
      </c>
      <c r="C107" s="1">
        <v>42917</v>
      </c>
      <c r="D107" t="str">
        <f>("Sterling Johnson")</f>
        <v>Sterling Johnson</v>
      </c>
      <c r="G107" t="str">
        <f>("2")</f>
        <v>2</v>
      </c>
      <c r="J107">
        <v>1</v>
      </c>
      <c r="K107" t="s">
        <v>159</v>
      </c>
      <c r="M107" t="str">
        <f>("Yes, needles, syringes, or hypodermic devices, Yes, injection or injecting")</f>
        <v>Yes, needles, syringes, or hypodermic devices, Yes, injection or injecting</v>
      </c>
      <c r="P107">
        <v>0</v>
      </c>
      <c r="S107" t="str">
        <f>("No")</f>
        <v>No</v>
      </c>
      <c r="Y107">
        <v>0</v>
      </c>
      <c r="AQ107">
        <v>0</v>
      </c>
      <c r="AS107" t="s">
        <v>158</v>
      </c>
    </row>
    <row r="108" spans="1:52" x14ac:dyDescent="0.25">
      <c r="A108" t="s">
        <v>79</v>
      </c>
      <c r="B108" s="1">
        <v>41091</v>
      </c>
      <c r="C108" s="1">
        <v>42917</v>
      </c>
      <c r="D108" t="str">
        <f>("Nadia Oussayef")</f>
        <v>Nadia Oussayef</v>
      </c>
      <c r="G108" t="str">
        <f>("1")</f>
        <v>1</v>
      </c>
      <c r="J108">
        <v>1</v>
      </c>
      <c r="K108" t="s">
        <v>157</v>
      </c>
      <c r="M108" t="str">
        <f>("No")</f>
        <v>No</v>
      </c>
      <c r="P108">
        <v>0</v>
      </c>
      <c r="S108" t="str">
        <f>("Not defined as illegal")</f>
        <v>Not defined as illegal</v>
      </c>
      <c r="V108" t="str">
        <f>("")</f>
        <v/>
      </c>
      <c r="Y108">
        <v>1</v>
      </c>
      <c r="Z108" t="s">
        <v>156</v>
      </c>
      <c r="AB108">
        <v>0</v>
      </c>
      <c r="AC108" t="s">
        <v>155</v>
      </c>
      <c r="AE108">
        <v>0</v>
      </c>
      <c r="AH108" t="str">
        <f>("")</f>
        <v/>
      </c>
      <c r="AK108">
        <v>1</v>
      </c>
      <c r="AL108" t="s">
        <v>154</v>
      </c>
      <c r="AN108" t="str">
        <f>("No information is required")</f>
        <v>No information is required</v>
      </c>
      <c r="AQ108">
        <v>1</v>
      </c>
      <c r="AR108" t="s">
        <v>153</v>
      </c>
      <c r="AT108">
        <v>0</v>
      </c>
      <c r="AU108" t="s">
        <v>153</v>
      </c>
      <c r="AW108">
        <v>0</v>
      </c>
      <c r="AZ108">
        <v>0</v>
      </c>
    </row>
    <row r="109" spans="1:52" x14ac:dyDescent="0.25">
      <c r="A109" t="s">
        <v>80</v>
      </c>
      <c r="B109" s="1">
        <v>41091</v>
      </c>
      <c r="C109" s="1">
        <v>41791</v>
      </c>
      <c r="D109" t="str">
        <f>("Nadia Oussayef")</f>
        <v>Nadia Oussayef</v>
      </c>
      <c r="G109" t="str">
        <f>("1")</f>
        <v>1</v>
      </c>
      <c r="J109">
        <v>1</v>
      </c>
      <c r="K109" t="s">
        <v>152</v>
      </c>
      <c r="M109" t="str">
        <f>("No")</f>
        <v>No</v>
      </c>
      <c r="O109" t="s">
        <v>145</v>
      </c>
      <c r="P109">
        <v>0</v>
      </c>
      <c r="S109" t="str">
        <f>("No")</f>
        <v>No</v>
      </c>
      <c r="V109" t="str">
        <f>("")</f>
        <v/>
      </c>
      <c r="Y109">
        <v>1</v>
      </c>
      <c r="Z109" t="s">
        <v>151</v>
      </c>
      <c r="AA109" t="s">
        <v>150</v>
      </c>
      <c r="AB109">
        <v>0</v>
      </c>
      <c r="AC109" t="s">
        <v>148</v>
      </c>
      <c r="AE109">
        <v>0</v>
      </c>
      <c r="AH109" t="str">
        <f>("")</f>
        <v/>
      </c>
      <c r="AK109">
        <v>1</v>
      </c>
      <c r="AL109" t="s">
        <v>149</v>
      </c>
      <c r="AN109" t="str">
        <f>("Purpose of syringe")</f>
        <v>Purpose of syringe</v>
      </c>
      <c r="AO109" t="s">
        <v>148</v>
      </c>
      <c r="AP109" t="s">
        <v>147</v>
      </c>
      <c r="AQ109">
        <v>0</v>
      </c>
    </row>
    <row r="110" spans="1:52" x14ac:dyDescent="0.25">
      <c r="A110" t="s">
        <v>80</v>
      </c>
      <c r="B110" s="1">
        <v>41792</v>
      </c>
      <c r="C110" s="1">
        <v>42180</v>
      </c>
      <c r="D110" t="str">
        <f>("Sterling Johnson")</f>
        <v>Sterling Johnson</v>
      </c>
      <c r="G110" t="str">
        <f>("2")</f>
        <v>2</v>
      </c>
      <c r="J110">
        <v>1</v>
      </c>
      <c r="K110" t="s">
        <v>146</v>
      </c>
      <c r="M110" t="str">
        <f>("No")</f>
        <v>No</v>
      </c>
      <c r="O110" t="s">
        <v>145</v>
      </c>
      <c r="P110">
        <v>0</v>
      </c>
      <c r="S110" t="str">
        <f>("No")</f>
        <v>No</v>
      </c>
      <c r="T110" t="s">
        <v>143</v>
      </c>
      <c r="V110" t="s">
        <v>144</v>
      </c>
      <c r="W110" t="s">
        <v>143</v>
      </c>
      <c r="Y110">
        <v>1</v>
      </c>
      <c r="Z110" t="s">
        <v>143</v>
      </c>
      <c r="AB110">
        <v>0</v>
      </c>
      <c r="AE110">
        <v>0</v>
      </c>
      <c r="AK110">
        <v>0</v>
      </c>
      <c r="AN110" t="str">
        <f>("No information is required")</f>
        <v>No information is required</v>
      </c>
      <c r="AQ110">
        <v>0</v>
      </c>
    </row>
    <row r="111" spans="1:52" x14ac:dyDescent="0.25">
      <c r="A111" t="s">
        <v>80</v>
      </c>
      <c r="B111" s="1">
        <v>42181</v>
      </c>
      <c r="C111" s="1">
        <v>42917</v>
      </c>
      <c r="D111" t="str">
        <f>("Jonathan Larsen")</f>
        <v>Jonathan Larsen</v>
      </c>
      <c r="G111" t="str">
        <f>("3")</f>
        <v>3</v>
      </c>
      <c r="J111">
        <v>1</v>
      </c>
      <c r="K111" t="s">
        <v>146</v>
      </c>
      <c r="M111" t="str">
        <f>("No")</f>
        <v>No</v>
      </c>
      <c r="O111" t="s">
        <v>145</v>
      </c>
      <c r="P111">
        <v>0</v>
      </c>
      <c r="S111" t="str">
        <f>("No")</f>
        <v>No</v>
      </c>
      <c r="T111" t="s">
        <v>143</v>
      </c>
      <c r="V111" t="s">
        <v>144</v>
      </c>
      <c r="W111" t="s">
        <v>143</v>
      </c>
      <c r="Y111">
        <v>1</v>
      </c>
      <c r="Z111" t="s">
        <v>142</v>
      </c>
      <c r="AB111">
        <v>0</v>
      </c>
      <c r="AE111">
        <v>0</v>
      </c>
      <c r="AK111">
        <v>1</v>
      </c>
      <c r="AL111" t="s">
        <v>142</v>
      </c>
      <c r="AM111" t="s">
        <v>141</v>
      </c>
      <c r="AN111" t="str">
        <f>("No information is required")</f>
        <v>No information is required</v>
      </c>
      <c r="AQ111">
        <v>0</v>
      </c>
    </row>
    <row r="112" spans="1:52" x14ac:dyDescent="0.25">
      <c r="A112" t="s">
        <v>81</v>
      </c>
      <c r="B112" s="1">
        <v>41091</v>
      </c>
      <c r="C112" s="1">
        <v>42917</v>
      </c>
      <c r="D112" t="str">
        <f>("Nadia Oussayef")</f>
        <v>Nadia Oussayef</v>
      </c>
      <c r="G112" t="str">
        <f>("1")</f>
        <v>1</v>
      </c>
      <c r="J112">
        <v>1</v>
      </c>
      <c r="K112" t="s">
        <v>140</v>
      </c>
      <c r="M112" t="str">
        <f>("Yes, needles, syringes, or hypodermic devices, Yes, injection or injecting")</f>
        <v>Yes, needles, syringes, or hypodermic devices, Yes, injection or injecting</v>
      </c>
      <c r="P112">
        <v>0</v>
      </c>
      <c r="Q112" t="s">
        <v>139</v>
      </c>
      <c r="S112" t="str">
        <f>("No")</f>
        <v>No</v>
      </c>
      <c r="V112" t="str">
        <f>("")</f>
        <v/>
      </c>
      <c r="Y112">
        <v>0</v>
      </c>
      <c r="AH112" t="str">
        <f>("")</f>
        <v/>
      </c>
      <c r="AN112" t="str">
        <f>("")</f>
        <v/>
      </c>
      <c r="AQ112">
        <v>0</v>
      </c>
    </row>
    <row r="113" spans="1:52" x14ac:dyDescent="0.25">
      <c r="A113" t="s">
        <v>82</v>
      </c>
      <c r="B113" s="1">
        <v>41091</v>
      </c>
      <c r="C113" s="1">
        <v>41547</v>
      </c>
      <c r="D113" t="str">
        <f>("Nadia Oussayef")</f>
        <v>Nadia Oussayef</v>
      </c>
      <c r="G113" t="str">
        <f>("1")</f>
        <v>1</v>
      </c>
      <c r="J113">
        <v>1</v>
      </c>
      <c r="K113" t="s">
        <v>136</v>
      </c>
      <c r="M113" t="str">
        <f>("Yes, injection or injecting")</f>
        <v>Yes, injection or injecting</v>
      </c>
      <c r="O113" t="s">
        <v>138</v>
      </c>
      <c r="P113">
        <v>0</v>
      </c>
      <c r="Q113" t="s">
        <v>137</v>
      </c>
      <c r="S113" t="str">
        <f>("No")</f>
        <v>No</v>
      </c>
      <c r="T113" t="s">
        <v>136</v>
      </c>
      <c r="V113" t="str">
        <f>("")</f>
        <v/>
      </c>
      <c r="Y113">
        <v>1</v>
      </c>
      <c r="Z113" t="s">
        <v>135</v>
      </c>
      <c r="AB113">
        <v>0</v>
      </c>
      <c r="AC113" t="s">
        <v>133</v>
      </c>
      <c r="AD113" t="s">
        <v>134</v>
      </c>
      <c r="AE113">
        <v>0</v>
      </c>
      <c r="AH113" t="str">
        <f>("")</f>
        <v/>
      </c>
      <c r="AK113">
        <v>1</v>
      </c>
      <c r="AL113" t="s">
        <v>133</v>
      </c>
      <c r="AN113" t="str">
        <f>("Purpose of syringe")</f>
        <v>Purpose of syringe</v>
      </c>
      <c r="AO113" t="s">
        <v>133</v>
      </c>
      <c r="AP113" t="s">
        <v>132</v>
      </c>
      <c r="AQ113">
        <v>0</v>
      </c>
    </row>
    <row r="114" spans="1:52" x14ac:dyDescent="0.25">
      <c r="A114" t="s">
        <v>82</v>
      </c>
      <c r="B114" s="1">
        <v>41548</v>
      </c>
      <c r="C114" s="1">
        <v>42127</v>
      </c>
      <c r="D114" t="str">
        <f>("Sterling Johnson")</f>
        <v>Sterling Johnson</v>
      </c>
      <c r="G114" t="str">
        <f>("2")</f>
        <v>2</v>
      </c>
      <c r="J114">
        <v>1</v>
      </c>
      <c r="K114" t="s">
        <v>131</v>
      </c>
      <c r="M114" t="str">
        <f>("Yes, injection or injecting")</f>
        <v>Yes, injection or injecting</v>
      </c>
      <c r="P114">
        <v>0</v>
      </c>
      <c r="S114" t="str">
        <f>("Not defined as illegal")</f>
        <v>Not defined as illegal</v>
      </c>
      <c r="Y114">
        <v>1</v>
      </c>
      <c r="Z114" t="s">
        <v>130</v>
      </c>
      <c r="AB114">
        <v>0</v>
      </c>
      <c r="AE114">
        <v>0</v>
      </c>
      <c r="AK114">
        <v>1</v>
      </c>
      <c r="AL114" t="s">
        <v>130</v>
      </c>
      <c r="AN114" t="str">
        <f>("Purpose of syringe")</f>
        <v>Purpose of syringe</v>
      </c>
      <c r="AO114" t="s">
        <v>130</v>
      </c>
      <c r="AQ114">
        <v>0</v>
      </c>
    </row>
    <row r="115" spans="1:52" x14ac:dyDescent="0.25">
      <c r="A115" t="s">
        <v>82</v>
      </c>
      <c r="B115" s="1">
        <v>42128</v>
      </c>
      <c r="C115" s="1">
        <v>42509</v>
      </c>
      <c r="D115" t="str">
        <f>("Jonathan Larsen")</f>
        <v>Jonathan Larsen</v>
      </c>
      <c r="G115" t="str">
        <f>("3")</f>
        <v>3</v>
      </c>
      <c r="J115">
        <v>1</v>
      </c>
      <c r="K115" t="s">
        <v>131</v>
      </c>
      <c r="M115" t="str">
        <f>("Yes, injection or injecting")</f>
        <v>Yes, injection or injecting</v>
      </c>
      <c r="P115">
        <v>0</v>
      </c>
      <c r="S115" t="str">
        <f>("Not defined as illegal")</f>
        <v>Not defined as illegal</v>
      </c>
      <c r="Y115">
        <v>1</v>
      </c>
      <c r="Z115" t="s">
        <v>130</v>
      </c>
      <c r="AB115">
        <v>0</v>
      </c>
      <c r="AE115">
        <v>0</v>
      </c>
      <c r="AK115">
        <v>1</v>
      </c>
      <c r="AL115" t="s">
        <v>130</v>
      </c>
      <c r="AN115" t="str">
        <f>("Purpose of syringe")</f>
        <v>Purpose of syringe</v>
      </c>
      <c r="AO115" t="s">
        <v>130</v>
      </c>
      <c r="AQ115">
        <v>0</v>
      </c>
    </row>
    <row r="116" spans="1:52" x14ac:dyDescent="0.25">
      <c r="A116" t="s">
        <v>82</v>
      </c>
      <c r="B116" s="1">
        <v>42510</v>
      </c>
      <c r="C116" s="1">
        <v>42836</v>
      </c>
      <c r="D116" t="str">
        <f>("Joshua Waimberg")</f>
        <v>Joshua Waimberg</v>
      </c>
      <c r="G116" t="str">
        <f>("4")</f>
        <v>4</v>
      </c>
      <c r="J116">
        <v>1</v>
      </c>
      <c r="K116" t="s">
        <v>131</v>
      </c>
      <c r="M116" t="str">
        <f>("Yes, injection or injecting")</f>
        <v>Yes, injection or injecting</v>
      </c>
      <c r="P116">
        <v>0</v>
      </c>
      <c r="S116" t="str">
        <f>("Not defined as illegal")</f>
        <v>Not defined as illegal</v>
      </c>
      <c r="Y116">
        <v>1</v>
      </c>
      <c r="Z116" t="s">
        <v>130</v>
      </c>
      <c r="AB116">
        <v>0</v>
      </c>
      <c r="AE116">
        <v>0</v>
      </c>
      <c r="AK116">
        <v>1</v>
      </c>
      <c r="AL116" t="s">
        <v>130</v>
      </c>
      <c r="AN116" t="str">
        <f>("Purpose of syringe")</f>
        <v>Purpose of syringe</v>
      </c>
      <c r="AO116" t="s">
        <v>130</v>
      </c>
      <c r="AQ116">
        <v>0</v>
      </c>
    </row>
    <row r="117" spans="1:52" x14ac:dyDescent="0.25">
      <c r="A117" t="s">
        <v>82</v>
      </c>
      <c r="B117" s="1">
        <v>42837</v>
      </c>
      <c r="C117" s="1">
        <v>42917</v>
      </c>
      <c r="D117" t="str">
        <f>("Joshua Waimberg")</f>
        <v>Joshua Waimberg</v>
      </c>
      <c r="G117" t="str">
        <f>("5")</f>
        <v>5</v>
      </c>
      <c r="J117">
        <v>1</v>
      </c>
      <c r="K117" t="s">
        <v>131</v>
      </c>
      <c r="M117" t="str">
        <f>("Yes, injection or injecting")</f>
        <v>Yes, injection or injecting</v>
      </c>
      <c r="P117">
        <v>0</v>
      </c>
      <c r="S117" t="str">
        <f>("Not defined as illegal")</f>
        <v>Not defined as illegal</v>
      </c>
      <c r="Y117">
        <v>1</v>
      </c>
      <c r="Z117" t="s">
        <v>130</v>
      </c>
      <c r="AB117">
        <v>0</v>
      </c>
      <c r="AE117">
        <v>0</v>
      </c>
      <c r="AK117">
        <v>1</v>
      </c>
      <c r="AL117" t="s">
        <v>130</v>
      </c>
      <c r="AN117" t="str">
        <f>("Purpose of syringe")</f>
        <v>Purpose of syringe</v>
      </c>
      <c r="AO117" t="s">
        <v>130</v>
      </c>
      <c r="AQ117">
        <v>0</v>
      </c>
    </row>
    <row r="118" spans="1:52" x14ac:dyDescent="0.25">
      <c r="A118" t="s">
        <v>83</v>
      </c>
      <c r="B118" s="1">
        <v>41091</v>
      </c>
      <c r="C118" s="1">
        <v>42095</v>
      </c>
      <c r="D118" t="str">
        <f>("Nadia Oussayef")</f>
        <v>Nadia Oussayef</v>
      </c>
      <c r="G118" t="str">
        <f>("1")</f>
        <v>1</v>
      </c>
      <c r="J118">
        <v>1</v>
      </c>
      <c r="K118" t="s">
        <v>129</v>
      </c>
      <c r="M118" t="str">
        <f>("Yes, needles, syringes, or hypodermic devices, Yes, injection or injecting")</f>
        <v>Yes, needles, syringes, or hypodermic devices, Yes, injection or injecting</v>
      </c>
      <c r="P118">
        <v>0</v>
      </c>
      <c r="Q118" t="s">
        <v>128</v>
      </c>
      <c r="S118" t="str">
        <f>("No")</f>
        <v>No</v>
      </c>
      <c r="U118" t="s">
        <v>127</v>
      </c>
      <c r="V118" t="str">
        <f>("")</f>
        <v/>
      </c>
      <c r="Y118">
        <v>0</v>
      </c>
      <c r="AH118" t="str">
        <f>("")</f>
        <v/>
      </c>
      <c r="AN118" t="str">
        <f>("")</f>
        <v/>
      </c>
      <c r="AQ118">
        <v>0</v>
      </c>
      <c r="AS118" t="s">
        <v>125</v>
      </c>
    </row>
    <row r="119" spans="1:52" x14ac:dyDescent="0.25">
      <c r="A119" t="s">
        <v>83</v>
      </c>
      <c r="B119" s="1">
        <v>42096</v>
      </c>
      <c r="C119" s="1">
        <v>42247</v>
      </c>
      <c r="D119" t="str">
        <f>("Jonathan Larsen")</f>
        <v>Jonathan Larsen</v>
      </c>
      <c r="G119" t="str">
        <f>("2")</f>
        <v>2</v>
      </c>
      <c r="J119">
        <v>1</v>
      </c>
      <c r="K119" t="s">
        <v>129</v>
      </c>
      <c r="M119" t="str">
        <f>("Yes, needles, syringes, or hypodermic devices, Yes, injection or injecting")</f>
        <v>Yes, needles, syringes, or hypodermic devices, Yes, injection or injecting</v>
      </c>
      <c r="P119">
        <v>0</v>
      </c>
      <c r="Q119" t="s">
        <v>128</v>
      </c>
      <c r="S119" t="str">
        <f>("No")</f>
        <v>No</v>
      </c>
      <c r="U119" t="s">
        <v>127</v>
      </c>
      <c r="Y119">
        <v>0</v>
      </c>
      <c r="AQ119">
        <v>0</v>
      </c>
      <c r="AS119" t="s">
        <v>125</v>
      </c>
    </row>
    <row r="120" spans="1:52" x14ac:dyDescent="0.25">
      <c r="A120" t="s">
        <v>83</v>
      </c>
      <c r="B120" s="1">
        <v>42248</v>
      </c>
      <c r="C120" s="1">
        <v>42917</v>
      </c>
      <c r="D120" t="str">
        <f>("Jonathan Larsen")</f>
        <v>Jonathan Larsen</v>
      </c>
      <c r="G120" t="str">
        <f>("3")</f>
        <v>3</v>
      </c>
      <c r="J120">
        <v>1</v>
      </c>
      <c r="K120" t="s">
        <v>129</v>
      </c>
      <c r="M120" t="str">
        <f>("Yes, needles, syringes, or hypodermic devices, Yes, injection or injecting")</f>
        <v>Yes, needles, syringes, or hypodermic devices, Yes, injection or injecting</v>
      </c>
      <c r="P120">
        <v>0</v>
      </c>
      <c r="Q120" t="s">
        <v>128</v>
      </c>
      <c r="S120" t="str">
        <f>("No")</f>
        <v>No</v>
      </c>
      <c r="T120" t="s">
        <v>126</v>
      </c>
      <c r="U120" t="s">
        <v>127</v>
      </c>
      <c r="Y120">
        <v>0</v>
      </c>
      <c r="AQ120">
        <v>0</v>
      </c>
      <c r="AR120" t="s">
        <v>126</v>
      </c>
      <c r="AS120" t="s">
        <v>125</v>
      </c>
    </row>
    <row r="121" spans="1:52" x14ac:dyDescent="0.25">
      <c r="A121" t="s">
        <v>84</v>
      </c>
      <c r="B121" s="1">
        <v>41091</v>
      </c>
      <c r="C121" s="1">
        <v>42917</v>
      </c>
      <c r="D121" t="str">
        <f>("Nadia Oussayef")</f>
        <v>Nadia Oussayef</v>
      </c>
      <c r="G121" t="str">
        <f>("1")</f>
        <v>1</v>
      </c>
      <c r="J121">
        <v>1</v>
      </c>
      <c r="K121" t="s">
        <v>122</v>
      </c>
      <c r="M121" t="str">
        <f>("Yes, needles, syringes, or hypodermic devices, Yes, injection or injecting")</f>
        <v>Yes, needles, syringes, or hypodermic devices, Yes, injection or injecting</v>
      </c>
      <c r="P121">
        <v>0</v>
      </c>
      <c r="Q121" t="s">
        <v>124</v>
      </c>
      <c r="S121" t="str">
        <f>("Yes")</f>
        <v>Yes</v>
      </c>
      <c r="V121" t="s">
        <v>123</v>
      </c>
      <c r="W121" t="s">
        <v>122</v>
      </c>
      <c r="X121" t="s">
        <v>121</v>
      </c>
      <c r="Y121">
        <v>0</v>
      </c>
      <c r="AH121" t="str">
        <f>("")</f>
        <v/>
      </c>
      <c r="AN121" t="str">
        <f>("")</f>
        <v/>
      </c>
      <c r="AQ121">
        <v>1</v>
      </c>
      <c r="AR121" t="s">
        <v>120</v>
      </c>
      <c r="AT121">
        <v>0</v>
      </c>
      <c r="AW121">
        <v>0</v>
      </c>
      <c r="AZ121">
        <v>0</v>
      </c>
    </row>
    <row r="122" spans="1:52" x14ac:dyDescent="0.25">
      <c r="A122" t="s">
        <v>85</v>
      </c>
      <c r="B122" s="1">
        <v>41091</v>
      </c>
      <c r="C122" s="1">
        <v>42917</v>
      </c>
      <c r="D122" t="str">
        <f>("Jess Ledonne")</f>
        <v>Jess Ledonne</v>
      </c>
      <c r="G122" t="str">
        <f>("1")</f>
        <v>1</v>
      </c>
      <c r="J122">
        <v>1</v>
      </c>
      <c r="K122" t="s">
        <v>119</v>
      </c>
      <c r="M122" t="str">
        <f>("Yes, injection or injecting")</f>
        <v>Yes, injection or injecting</v>
      </c>
      <c r="P122">
        <v>1</v>
      </c>
      <c r="Q122" t="s">
        <v>119</v>
      </c>
      <c r="R122" t="s">
        <v>118</v>
      </c>
      <c r="S122" t="str">
        <f>("Yes")</f>
        <v>Yes</v>
      </c>
      <c r="T122" t="s">
        <v>117</v>
      </c>
      <c r="V122" t="str">
        <f>("For participants in syringe exchange programs")</f>
        <v>For participants in syringe exchange programs</v>
      </c>
      <c r="W122" t="s">
        <v>117</v>
      </c>
      <c r="Y122">
        <v>0</v>
      </c>
      <c r="AH122" t="str">
        <f>("")</f>
        <v/>
      </c>
      <c r="AN122" t="str">
        <f>("")</f>
        <v/>
      </c>
      <c r="AQ122">
        <v>1</v>
      </c>
      <c r="AR122" t="s">
        <v>116</v>
      </c>
      <c r="AT122">
        <v>1</v>
      </c>
      <c r="AU122" t="s">
        <v>116</v>
      </c>
      <c r="AW122">
        <v>0</v>
      </c>
      <c r="AZ122">
        <v>0</v>
      </c>
    </row>
    <row r="123" spans="1:52" x14ac:dyDescent="0.25">
      <c r="A123" t="s">
        <v>86</v>
      </c>
      <c r="B123" s="1">
        <v>41091</v>
      </c>
      <c r="C123" s="1">
        <v>42551</v>
      </c>
      <c r="D123" t="str">
        <f>("Jess Ledonne")</f>
        <v>Jess Ledonne</v>
      </c>
      <c r="G123" t="str">
        <f>("1")</f>
        <v>1</v>
      </c>
      <c r="J123">
        <v>1</v>
      </c>
      <c r="K123" t="s">
        <v>114</v>
      </c>
      <c r="M123" t="str">
        <f>("Yes, needles, syringes, or hypodermic devices, Yes, injection or injecting")</f>
        <v>Yes, needles, syringes, or hypodermic devices, Yes, injection or injecting</v>
      </c>
      <c r="N123" t="s">
        <v>113</v>
      </c>
      <c r="P123">
        <v>0</v>
      </c>
      <c r="Q123" t="s">
        <v>113</v>
      </c>
      <c r="S123" t="str">
        <f>("No")</f>
        <v>No</v>
      </c>
      <c r="T123" t="s">
        <v>107</v>
      </c>
      <c r="U123" t="s">
        <v>115</v>
      </c>
      <c r="V123" t="str">
        <f>("")</f>
        <v/>
      </c>
      <c r="Y123">
        <v>1</v>
      </c>
      <c r="Z123" t="s">
        <v>109</v>
      </c>
      <c r="AB123">
        <v>0</v>
      </c>
      <c r="AE123">
        <v>0</v>
      </c>
      <c r="AH123" t="str">
        <f>("")</f>
        <v/>
      </c>
      <c r="AK123">
        <v>1</v>
      </c>
      <c r="AL123" t="s">
        <v>107</v>
      </c>
      <c r="AN123" t="str">
        <f>("Buyer's name, Buyer's address, Purpose of syringe")</f>
        <v>Buyer's name, Buyer's address, Purpose of syringe</v>
      </c>
      <c r="AO123" t="s">
        <v>106</v>
      </c>
      <c r="AQ123">
        <v>0</v>
      </c>
    </row>
    <row r="124" spans="1:52" x14ac:dyDescent="0.25">
      <c r="A124" t="s">
        <v>86</v>
      </c>
      <c r="B124" s="1">
        <v>42552</v>
      </c>
      <c r="C124" s="1">
        <v>42916</v>
      </c>
      <c r="D124" t="str">
        <f>("Nicolas Wilhelm")</f>
        <v>Nicolas Wilhelm</v>
      </c>
      <c r="G124" t="str">
        <f>("2")</f>
        <v>2</v>
      </c>
      <c r="J124">
        <v>1</v>
      </c>
      <c r="K124" t="s">
        <v>114</v>
      </c>
      <c r="M124" t="str">
        <f>("Yes, needles, syringes, or hypodermic devices, Yes, injection or injecting")</f>
        <v>Yes, needles, syringes, or hypodermic devices, Yes, injection or injecting</v>
      </c>
      <c r="N124" t="s">
        <v>113</v>
      </c>
      <c r="P124">
        <v>0</v>
      </c>
      <c r="Q124" t="s">
        <v>113</v>
      </c>
      <c r="S124" t="str">
        <f>("No")</f>
        <v>No</v>
      </c>
      <c r="T124" t="s">
        <v>107</v>
      </c>
      <c r="U124" t="s">
        <v>115</v>
      </c>
      <c r="Y124">
        <v>1</v>
      </c>
      <c r="Z124" t="s">
        <v>109</v>
      </c>
      <c r="AB124">
        <v>0</v>
      </c>
      <c r="AE124">
        <v>0</v>
      </c>
      <c r="AK124">
        <v>1</v>
      </c>
      <c r="AL124" t="s">
        <v>107</v>
      </c>
      <c r="AN124" t="str">
        <f>("Buyer's name, Buyer's address, Purpose of syringe")</f>
        <v>Buyer's name, Buyer's address, Purpose of syringe</v>
      </c>
      <c r="AO124" t="s">
        <v>106</v>
      </c>
      <c r="AQ124">
        <v>0</v>
      </c>
    </row>
    <row r="125" spans="1:52" x14ac:dyDescent="0.25">
      <c r="A125" t="s">
        <v>86</v>
      </c>
      <c r="B125" s="1">
        <v>42917</v>
      </c>
      <c r="C125" s="1">
        <v>42917</v>
      </c>
      <c r="D125" t="str">
        <f>("Nicolas Wilhelm")</f>
        <v>Nicolas Wilhelm</v>
      </c>
      <c r="G125" t="str">
        <f>("3")</f>
        <v>3</v>
      </c>
      <c r="J125">
        <v>1</v>
      </c>
      <c r="K125" t="s">
        <v>114</v>
      </c>
      <c r="M125" t="str">
        <f>("Yes, needles, syringes, or hypodermic devices, Yes, injection or injecting")</f>
        <v>Yes, needles, syringes, or hypodermic devices, Yes, injection or injecting</v>
      </c>
      <c r="N125" t="s">
        <v>113</v>
      </c>
      <c r="P125">
        <v>0</v>
      </c>
      <c r="Q125" t="s">
        <v>113</v>
      </c>
      <c r="S125" t="str">
        <f>("Yes")</f>
        <v>Yes</v>
      </c>
      <c r="T125" t="s">
        <v>112</v>
      </c>
      <c r="U125" t="s">
        <v>111</v>
      </c>
      <c r="V125" t="str">
        <f>("For participants in syringe exchange programs, For people who acquire syringes from a pharmacy")</f>
        <v>For participants in syringe exchange programs, For people who acquire syringes from a pharmacy</v>
      </c>
      <c r="W125" t="s">
        <v>110</v>
      </c>
      <c r="Y125">
        <v>1</v>
      </c>
      <c r="Z125" t="s">
        <v>109</v>
      </c>
      <c r="AB125">
        <v>0</v>
      </c>
      <c r="AD125" t="s">
        <v>108</v>
      </c>
      <c r="AE125">
        <v>0</v>
      </c>
      <c r="AK125">
        <v>1</v>
      </c>
      <c r="AL125" t="s">
        <v>107</v>
      </c>
      <c r="AN125" t="str">
        <f>("Buyer's name, Buyer's address, Purpose of syringe")</f>
        <v>Buyer's name, Buyer's address, Purpose of syringe</v>
      </c>
      <c r="AO125" t="s">
        <v>106</v>
      </c>
      <c r="AQ125">
        <v>1</v>
      </c>
      <c r="AR125" t="s">
        <v>105</v>
      </c>
      <c r="AT125">
        <v>0</v>
      </c>
      <c r="AW125">
        <v>0</v>
      </c>
      <c r="AZ125">
        <v>0</v>
      </c>
    </row>
    <row r="126" spans="1:52" x14ac:dyDescent="0.25">
      <c r="A126" t="s">
        <v>87</v>
      </c>
      <c r="B126" s="1">
        <v>41091</v>
      </c>
      <c r="C126" s="1">
        <v>42917</v>
      </c>
      <c r="D126" t="str">
        <f>("Jess Ledonne")</f>
        <v>Jess Ledonne</v>
      </c>
      <c r="G126" t="str">
        <f>("1")</f>
        <v>1</v>
      </c>
      <c r="J126">
        <v>1</v>
      </c>
      <c r="K126" t="s">
        <v>104</v>
      </c>
      <c r="M126" t="str">
        <f>("Yes, injection or injecting")</f>
        <v>Yes, injection or injecting</v>
      </c>
      <c r="P126">
        <v>0</v>
      </c>
      <c r="S126" t="str">
        <f>("Yes")</f>
        <v>Yes</v>
      </c>
      <c r="T126" t="s">
        <v>99</v>
      </c>
      <c r="V126" t="str">
        <f>("For participants in syringe exchange programs")</f>
        <v>For participants in syringe exchange programs</v>
      </c>
      <c r="W126" t="s">
        <v>99</v>
      </c>
      <c r="X126" t="s">
        <v>103</v>
      </c>
      <c r="Y126">
        <v>1</v>
      </c>
      <c r="Z126" t="s">
        <v>101</v>
      </c>
      <c r="AB126">
        <v>0</v>
      </c>
      <c r="AE126">
        <v>0</v>
      </c>
      <c r="AH126" t="str">
        <f>("")</f>
        <v/>
      </c>
      <c r="AK126">
        <v>0</v>
      </c>
      <c r="AL126" t="s">
        <v>102</v>
      </c>
      <c r="AN126" t="str">
        <f>("No information is required")</f>
        <v>No information is required</v>
      </c>
      <c r="AO126" t="s">
        <v>101</v>
      </c>
      <c r="AP126" t="s">
        <v>100</v>
      </c>
      <c r="AQ126">
        <v>1</v>
      </c>
      <c r="AR126" t="s">
        <v>99</v>
      </c>
      <c r="AS126" t="s">
        <v>98</v>
      </c>
      <c r="AT126">
        <v>0</v>
      </c>
      <c r="AW126">
        <v>0</v>
      </c>
      <c r="AZ126">
        <v>0</v>
      </c>
    </row>
    <row r="127" spans="1:52" x14ac:dyDescent="0.25">
      <c r="A127" t="s">
        <v>88</v>
      </c>
      <c r="B127" s="1">
        <v>41091</v>
      </c>
      <c r="C127" s="1">
        <v>42917</v>
      </c>
      <c r="D127" t="str">
        <f>("Jess Ledonne")</f>
        <v>Jess Ledonne</v>
      </c>
      <c r="G127" t="str">
        <f>("2")</f>
        <v>2</v>
      </c>
      <c r="J127">
        <v>1</v>
      </c>
      <c r="K127" t="s">
        <v>97</v>
      </c>
      <c r="M127" t="str">
        <f>("Yes, needles, syringes, or hypodermic devices, Yes, injection or injecting")</f>
        <v>Yes, needles, syringes, or hypodermic devices, Yes, injection or injecting</v>
      </c>
      <c r="P127">
        <v>0</v>
      </c>
      <c r="Q127" t="s">
        <v>96</v>
      </c>
      <c r="S127" t="str">
        <f>("No")</f>
        <v>No</v>
      </c>
      <c r="V127" t="str">
        <f>("")</f>
        <v/>
      </c>
      <c r="Y127">
        <v>0</v>
      </c>
      <c r="AH127" t="str">
        <f>("")</f>
        <v/>
      </c>
      <c r="AN127" t="str">
        <f>("")</f>
        <v/>
      </c>
      <c r="AQ127">
        <v>0</v>
      </c>
    </row>
    <row r="128" spans="1:52" x14ac:dyDescent="0.25">
      <c r="A128" t="s">
        <v>89</v>
      </c>
      <c r="B128" s="1">
        <v>41091</v>
      </c>
      <c r="C128" s="1">
        <v>42917</v>
      </c>
      <c r="D128" t="str">
        <f>("Nadia Oussayef")</f>
        <v>Nadia Oussayef</v>
      </c>
      <c r="G128" t="str">
        <f>("1")</f>
        <v>1</v>
      </c>
      <c r="J128">
        <v>1</v>
      </c>
      <c r="K128" t="s">
        <v>95</v>
      </c>
      <c r="M128" t="str">
        <f>("Yes, injection or injecting")</f>
        <v>Yes, injection or injecting</v>
      </c>
      <c r="P128">
        <v>1</v>
      </c>
      <c r="Q128" t="s">
        <v>94</v>
      </c>
      <c r="S128" t="str">
        <f>("Not defined as illegal")</f>
        <v>Not defined as illegal</v>
      </c>
      <c r="V128" t="str">
        <f>("")</f>
        <v/>
      </c>
      <c r="Y128">
        <v>0</v>
      </c>
      <c r="AH128" t="str">
        <f>("")</f>
        <v/>
      </c>
      <c r="AN128" t="str">
        <f>("")</f>
        <v/>
      </c>
      <c r="AQ128">
        <v>0</v>
      </c>
    </row>
    <row r="129" spans="1:43" x14ac:dyDescent="0.25">
      <c r="A129" t="s">
        <v>90</v>
      </c>
      <c r="B129" s="1">
        <v>41091</v>
      </c>
      <c r="C129" s="1">
        <v>42917</v>
      </c>
      <c r="D129" t="str">
        <f>("Nadia Oussayef")</f>
        <v>Nadia Oussayef</v>
      </c>
      <c r="G129" t="str">
        <f>("1")</f>
        <v>1</v>
      </c>
      <c r="J129">
        <v>1</v>
      </c>
      <c r="K129" t="s">
        <v>93</v>
      </c>
      <c r="M129" t="str">
        <f>("Yes, injection or injecting")</f>
        <v>Yes, injection or injecting</v>
      </c>
      <c r="O129" t="s">
        <v>92</v>
      </c>
      <c r="P129">
        <v>0</v>
      </c>
      <c r="S129" t="str">
        <f>("No")</f>
        <v>No</v>
      </c>
      <c r="V129" t="str">
        <f>("")</f>
        <v/>
      </c>
      <c r="Y129">
        <v>0</v>
      </c>
      <c r="AH129" t="str">
        <f>("")</f>
        <v/>
      </c>
      <c r="AN129" t="str">
        <f>("")</f>
        <v/>
      </c>
      <c r="AQ129">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Statistical Data</vt:lpstr>
      <vt:lpstr>Summary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T. Campbell</dc:creator>
  <cp:lastModifiedBy>Andrew T. Campbell</cp:lastModifiedBy>
  <dcterms:created xsi:type="dcterms:W3CDTF">2019-08-22T19:52:53Z</dcterms:created>
  <dcterms:modified xsi:type="dcterms:W3CDTF">2019-08-22T19:53:44Z</dcterms:modified>
</cp:coreProperties>
</file>